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Problemas detectados" sheetId="2" state="visible" r:id="rId2"/>
    <sheet xmlns:r="http://schemas.openxmlformats.org/officeDocument/2006/relationships" name="Gastos por rubro" sheetId="3" state="visible" r:id="rId3"/>
    <sheet xmlns:r="http://schemas.openxmlformats.org/officeDocument/2006/relationships" name="Gastos Agosto detalle" sheetId="4" state="visible" r:id="rId4"/>
    <sheet xmlns:r="http://schemas.openxmlformats.org/officeDocument/2006/relationships" name="Gastos Julio detalle" sheetId="5" state="visible" r:id="rId5"/>
    <sheet xmlns:r="http://schemas.openxmlformats.org/officeDocument/2006/relationships" name="Proveedores" sheetId="6" state="visible" r:id="rId6"/>
    <sheet xmlns:r="http://schemas.openxmlformats.org/officeDocument/2006/relationships" name="Deudores" sheetId="7" state="visible" r:id="rId7"/>
    <sheet xmlns:r="http://schemas.openxmlformats.org/officeDocument/2006/relationships" name="Gasto por UF" sheetId="8" state="visible" r:id="rId8"/>
    <sheet xmlns:r="http://schemas.openxmlformats.org/officeDocument/2006/relationships" name="Estado de cuentas" sheetId="9" state="visible" r:id="rId9"/>
    <sheet xmlns:r="http://schemas.openxmlformats.org/officeDocument/2006/relationships" name="Recargos y saldos a favor" sheetId="10" state="visible" r:id="rId10"/>
    <sheet xmlns:r="http://schemas.openxmlformats.org/officeDocument/2006/relationships" name="Evolución" sheetId="11" state="visible" r:id="rId11"/>
    <sheet xmlns:r="http://schemas.openxmlformats.org/officeDocument/2006/relationships" name="Anexo sueldos" sheetId="12" state="visible" r:id="rId12"/>
    <sheet xmlns:r="http://schemas.openxmlformats.org/officeDocument/2006/relationships" name="Obras y compromisos" sheetId="13" state="visible" r:id="rId13"/>
    <sheet xmlns:r="http://schemas.openxmlformats.org/officeDocument/2006/relationships" name="Padrón proveedores" sheetId="14" state="visible" r:id="rId14"/>
    <sheet xmlns:r="http://schemas.openxmlformats.org/officeDocument/2006/relationships" name="Hallazgos comprobantes" sheetId="15" state="visible" r:id="rId15"/>
    <sheet xmlns:r="http://schemas.openxmlformats.org/officeDocument/2006/relationships" name="Comprobantes Redconar" sheetId="16" state="visible" r:id="rId16"/>
  </sheets>
  <definedNames>
    <definedName name="_xlnm._FilterDatabase" localSheetId="1" hidden="1">'Problemas detectados'!$A$4:$G$24</definedName>
    <definedName name="_xlnm._FilterDatabase" localSheetId="3" hidden="1">'Gastos Agosto detalle'!$A$4:$N$47</definedName>
    <definedName name="_xlnm._FilterDatabase" localSheetId="4" hidden="1">'Gastos Julio detalle'!$A$4:$K$48</definedName>
    <definedName name="_xlnm._FilterDatabase" localSheetId="5" hidden="1">'Proveedores'!$A$4:$K$42</definedName>
    <definedName name="_xlnm._FilterDatabase" localSheetId="8" hidden="1">'Estado de cuentas'!$A$4:$U$120</definedName>
    <definedName name="_xlnm._FilterDatabase" localSheetId="14" hidden="1">'Hallazgos comprobantes'!$A$4:$G$19</definedName>
    <definedName name="_xlnm._FilterDatabase" localSheetId="15" hidden="1">'Comprobantes Redconar'!$A$4:$L$169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;[Red]-#,##0.00"/>
    <numFmt numFmtId="165" formatCode="0.0%"/>
    <numFmt numFmtId="166" formatCode="0.0"/>
    <numFmt numFmtId="167" formatCode="0.00##"/>
  </numFmts>
  <fonts count="7">
    <font>
      <name val="Calibri"/>
      <family val="2"/>
      <color theme="1"/>
      <sz val="11"/>
      <scheme val="minor"/>
    </font>
    <font>
      <name val="Calibri"/>
      <b val="1"/>
      <color rgb="0017253A"/>
      <sz val="15"/>
    </font>
    <font>
      <name val="Calibri"/>
      <i val="1"/>
      <color rgb="005A6270"/>
      <sz val="9"/>
    </font>
    <font>
      <name val="Calibri"/>
      <b val="1"/>
      <color rgb="0017253A"/>
      <sz val="11"/>
    </font>
    <font>
      <name val="Calibri"/>
      <b val="1"/>
      <color rgb="00FFFFFF"/>
      <sz val="10"/>
    </font>
    <font>
      <name val="Calibri"/>
      <sz val="10"/>
    </font>
    <font>
      <name val="Calibri"/>
      <b val="1"/>
      <sz val="10"/>
    </font>
  </fonts>
  <fills count="8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F8D0D0"/>
      </patternFill>
    </fill>
    <fill>
      <patternFill patternType="solid">
        <fgColor rgb="00FBE3CC"/>
      </patternFill>
    </fill>
    <fill>
      <patternFill patternType="solid">
        <fgColor rgb="00FFF2C2"/>
      </patternFill>
    </fill>
    <fill>
      <patternFill patternType="solid">
        <fgColor rgb="00E3EEF9"/>
      </patternFill>
    </fill>
    <fill>
      <patternFill patternType="solid">
        <fgColor rgb="00E8ECF3"/>
      </patternFill>
    </fill>
  </fills>
  <borders count="2">
    <border>
      <left/>
      <right/>
      <top/>
      <bottom/>
      <diagonal/>
    </border>
    <border>
      <bottom style="thin">
        <color rgb="00C9CFD9"/>
      </bottom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1" pivotButton="0" quotePrefix="0" xfId="0"/>
    <xf numFmtId="164" fontId="5" fillId="0" borderId="1" pivotButton="0" quotePrefix="0" xfId="0"/>
    <xf numFmtId="165" fontId="5" fillId="0" borderId="1" pivotButton="0" quotePrefix="0" xfId="0"/>
    <xf numFmtId="0" fontId="2" fillId="0" borderId="1" pivotButton="0" quotePrefix="0" xfId="0"/>
    <xf numFmtId="0" fontId="0" fillId="0" borderId="1" pivotButton="0" quotePrefix="0" xfId="0"/>
    <xf numFmtId="1" fontId="5" fillId="0" borderId="1" pivotButton="0" quotePrefix="0" xfId="0"/>
    <xf numFmtId="0" fontId="5" fillId="0" borderId="1" applyAlignment="1" pivotButton="0" quotePrefix="0" xfId="0">
      <alignment vertical="top" wrapText="1"/>
    </xf>
    <xf numFmtId="0" fontId="6" fillId="3" borderId="0" pivotButton="0" quotePrefix="0" xfId="0"/>
    <xf numFmtId="0" fontId="5" fillId="0" borderId="0" pivotButton="0" quotePrefix="0" xfId="0"/>
    <xf numFmtId="0" fontId="6" fillId="4" borderId="0" pivotButton="0" quotePrefix="0" xfId="0"/>
    <xf numFmtId="0" fontId="6" fillId="5" borderId="0" pivotButton="0" quotePrefix="0" xfId="0"/>
    <xf numFmtId="0" fontId="6" fillId="6" borderId="0" pivotButton="0" quotePrefix="0" xfId="0"/>
    <xf numFmtId="0" fontId="6" fillId="0" borderId="1" pivotButton="0" quotePrefix="0" xfId="0"/>
    <xf numFmtId="164" fontId="6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164" fontId="5" fillId="0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6" fillId="6" borderId="1" applyAlignment="1" pivotButton="0" quotePrefix="0" xfId="0">
      <alignment vertical="top" wrapText="1"/>
    </xf>
    <xf numFmtId="0" fontId="6" fillId="7" borderId="0" pivotButton="0" quotePrefix="0" xfId="0"/>
    <xf numFmtId="164" fontId="6" fillId="7" borderId="0" pivotButton="0" quotePrefix="0" xfId="0"/>
    <xf numFmtId="165" fontId="0" fillId="7" borderId="0" pivotButton="0" quotePrefix="0" xfId="0"/>
    <xf numFmtId="1" fontId="6" fillId="7" borderId="0" pivotButton="0" quotePrefix="0" xfId="0"/>
    <xf numFmtId="1" fontId="5" fillId="0" borderId="1" applyAlignment="1" pivotButton="0" quotePrefix="0" xfId="0">
      <alignment vertical="top" wrapText="1"/>
    </xf>
    <xf numFmtId="165" fontId="5" fillId="0" borderId="1" applyAlignment="1" pivotButton="0" quotePrefix="0" xfId="0">
      <alignment vertical="top" wrapText="1"/>
    </xf>
    <xf numFmtId="1" fontId="5" fillId="5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0" fillId="7" borderId="0" pivotButton="0" quotePrefix="0" xfId="0"/>
    <xf numFmtId="164" fontId="0" fillId="7" borderId="0" pivotButton="0" quotePrefix="0" xfId="0"/>
    <xf numFmtId="165" fontId="6" fillId="7" borderId="0" pivotButton="0" quotePrefix="0" xfId="0"/>
    <xf numFmtId="164" fontId="5" fillId="3" borderId="1" pivotButton="0" quotePrefix="0" xfId="0"/>
    <xf numFmtId="166" fontId="5" fillId="3" borderId="1" pivotButton="0" quotePrefix="0" xfId="0"/>
    <xf numFmtId="166" fontId="5" fillId="0" borderId="1" pivotButton="0" quotePrefix="0" xfId="0"/>
    <xf numFmtId="10" fontId="5" fillId="0" borderId="1" pivotButton="0" quotePrefix="0" xfId="0"/>
    <xf numFmtId="164" fontId="5" fillId="6" borderId="1" pivotButton="0" quotePrefix="0" xfId="0"/>
    <xf numFmtId="164" fontId="5" fillId="5" borderId="1" pivotButton="0" quotePrefix="0" xfId="0"/>
    <xf numFmtId="164" fontId="5" fillId="4" borderId="1" pivotButton="0" quotePrefix="0" xfId="0"/>
    <xf numFmtId="10" fontId="6" fillId="7" borderId="0" pivotButton="0" quotePrefix="0" xfId="0"/>
    <xf numFmtId="167" fontId="5" fillId="0" borderId="1" pivotButton="0" quotePrefix="0" xfId="0"/>
    <xf numFmtId="0" fontId="5" fillId="5" borderId="1" pivotButton="0" quotePrefix="0" xfId="0"/>
    <xf numFmtId="0" fontId="5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2A44"/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20" customWidth="1" min="3" max="3"/>
    <col width="18" customWidth="1" min="4" max="4"/>
    <col width="70" customWidth="1" min="5" max="5"/>
  </cols>
  <sheetData>
    <row r="1">
      <c r="A1" s="1" t="inlineStr">
        <is>
          <t>Consorcio Rivadavia 2069 - Análisis de la liquidación de expensas</t>
        </is>
      </c>
    </row>
    <row r="2">
      <c r="A2" s="2" t="inlineStr">
        <is>
          <t>Agosto 2026 contrastado con Julio 2026. Fuentes: liquidaciones de Administración Almazare y los 150 comprobantes adjuntos en Redconar. Elaborado 03-09-2026. Todos los importes en pesos.</t>
        </is>
      </c>
    </row>
    <row r="4">
      <c r="A4" s="3" t="inlineStr">
        <is>
          <t>Indicadores clave</t>
        </is>
      </c>
    </row>
    <row r="5" ht="30" customHeight="1">
      <c r="A5" s="4" t="inlineStr">
        <is>
          <t>Indicador</t>
        </is>
      </c>
      <c r="B5" s="4" t="inlineStr">
        <is>
          <t>Agosto 2026</t>
        </is>
      </c>
      <c r="C5" s="4" t="inlineStr">
        <is>
          <t>Julio 2026</t>
        </is>
      </c>
      <c r="D5" s="4" t="inlineStr">
        <is>
          <t>Variación</t>
        </is>
      </c>
      <c r="E5" s="4" t="inlineStr">
        <is>
          <t>Lectura</t>
        </is>
      </c>
    </row>
    <row r="6">
      <c r="A6" s="5" t="inlineStr">
        <is>
          <t>Gastos del mes</t>
        </is>
      </c>
      <c r="B6" s="6" t="n">
        <v>29876923.16</v>
      </c>
      <c r="C6" s="6" t="n">
        <v>32543124.89999999</v>
      </c>
      <c r="D6" s="7">
        <f>IFERROR(B6/C6-1,"")</f>
        <v/>
      </c>
      <c r="E6" s="8" t="inlineStr">
        <is>
          <t>Baja 8% porque julio incluyó aguinaldo y el anticipo de obra de $5 M.</t>
        </is>
      </c>
    </row>
    <row r="7">
      <c r="A7" s="5" t="inlineStr">
        <is>
          <t>Importe prorrateado a cobrar</t>
        </is>
      </c>
      <c r="B7" s="6" t="n">
        <v>31705960.6</v>
      </c>
      <c r="C7" s="6" t="n">
        <v>31122626.83</v>
      </c>
      <c r="D7" s="7">
        <f>IFERROR(B7/C7-1,"")</f>
        <v/>
      </c>
      <c r="E7" s="8" t="inlineStr">
        <is>
          <t>Agosto prorratea $1,83 M más que el gasto, sin concepto informado.</t>
        </is>
      </c>
    </row>
    <row r="8">
      <c r="A8" s="5" t="inlineStr">
        <is>
          <t>Expensas cobradas en el mes</t>
        </is>
      </c>
      <c r="B8" s="6" t="n">
        <v>30894682.83</v>
      </c>
      <c r="C8" s="6" t="n">
        <v>21466527.2</v>
      </c>
      <c r="D8" s="7">
        <f>IFERROR(B8/C8-1,"")</f>
        <v/>
      </c>
      <c r="E8" s="8" t="inlineStr">
        <is>
          <t>Agosto cobró 89,8% del saldo anterior de los propietarios.</t>
        </is>
      </c>
    </row>
    <row r="9">
      <c r="A9" s="5" t="inlineStr">
        <is>
          <t>Cobrado en término</t>
        </is>
      </c>
      <c r="B9" s="6" t="n">
        <v>28388508.69</v>
      </c>
      <c r="C9" s="6" t="n">
        <v>18850757.09</v>
      </c>
      <c r="D9" s="7">
        <f>IFERROR(B9/C9-1,"")</f>
        <v/>
      </c>
      <c r="E9" s="8" t="inlineStr"/>
    </row>
    <row r="10">
      <c r="A10" s="5" t="inlineStr">
        <is>
          <t>Cobrado de expensas adeudadas</t>
        </is>
      </c>
      <c r="B10" s="6" t="n">
        <v>2224515.54</v>
      </c>
      <c r="C10" s="6" t="n">
        <v>1060660.45</v>
      </c>
      <c r="D10" s="7">
        <f>IFERROR(B10/C10-1,"")</f>
        <v/>
      </c>
      <c r="E10" s="8" t="inlineStr"/>
    </row>
    <row r="11">
      <c r="A11" s="5" t="inlineStr">
        <is>
          <t>Saldo de disponibilidades al cierre</t>
        </is>
      </c>
      <c r="B11" s="6" t="n">
        <v>1941386.31</v>
      </c>
      <c r="C11" s="6" t="n">
        <v>923626.64</v>
      </c>
      <c r="D11" s="7">
        <f>IFERROR(B11/C11-1,"")</f>
        <v/>
      </c>
      <c r="E11" s="8" t="inlineStr">
        <is>
          <t>Fin de junio: $12.000.224. Se consumieron $11 M en julio.</t>
        </is>
      </c>
    </row>
    <row r="12">
      <c r="A12" s="5" t="inlineStr">
        <is>
          <t xml:space="preserve">   de los cuales en efectivo (caja)</t>
        </is>
      </c>
      <c r="B12" s="6" t="n">
        <v>1315282.05</v>
      </c>
      <c r="C12" s="6" t="n">
        <v>41576.11</v>
      </c>
      <c r="D12" s="7">
        <f>IFERROR(B12/C12-1,"")</f>
        <v/>
      </c>
      <c r="E12" s="8" t="inlineStr">
        <is>
          <t>68% de la liquidez está en efectivo en poder de la administración.</t>
        </is>
      </c>
    </row>
    <row r="13">
      <c r="A13" s="5" t="inlineStr">
        <is>
          <t xml:space="preserve">   de los cuales en banco</t>
        </is>
      </c>
      <c r="B13" s="6" t="n">
        <v>626104.26</v>
      </c>
      <c r="C13" s="6" t="n">
        <v>882050.53</v>
      </c>
      <c r="D13" s="7">
        <f>IFERROR(B13/C13-1,"")</f>
        <v/>
      </c>
      <c r="E13" s="8" t="inlineStr"/>
    </row>
    <row r="14">
      <c r="A14" s="5" t="inlineStr">
        <is>
          <t>Facturas pendientes de pago</t>
        </is>
      </c>
      <c r="B14" s="6" t="n">
        <v>4806666.67</v>
      </c>
      <c r="C14" s="6" t="n">
        <v>5342000</v>
      </c>
      <c r="D14" s="7">
        <f>IFERROR(B14/C14-1,"")</f>
        <v/>
      </c>
      <c r="E14" s="8" t="inlineStr">
        <is>
          <t>Incluye $140.000 no identificados en ambos meses.</t>
        </is>
      </c>
    </row>
    <row r="15">
      <c r="A15" s="5" t="inlineStr">
        <is>
          <t>Disponibilidades menos facturas pendientes</t>
        </is>
      </c>
      <c r="B15" s="6" t="n">
        <v>-2865280.36</v>
      </c>
      <c r="C15" s="6" t="n">
        <v>-4418373.36</v>
      </c>
      <c r="D15" s="7">
        <f>IFERROR(B15/C15-1,"")</f>
        <v/>
      </c>
      <c r="E15" s="8" t="inlineStr">
        <is>
          <t>Negativo en ambos meses.</t>
        </is>
      </c>
    </row>
    <row r="16">
      <c r="A16" s="5" t="inlineStr">
        <is>
          <t>Deuda de propietarios (bruta)</t>
        </is>
      </c>
      <c r="B16" s="6" t="n">
        <v>4027770.23</v>
      </c>
      <c r="C16" s="6" t="n">
        <v>4283350.11</v>
      </c>
      <c r="D16" s="7">
        <f>IFERROR(B16/C16-1,"")</f>
        <v/>
      </c>
      <c r="E16" s="8" t="inlineStr">
        <is>
          <t>9 unidades en agosto (11 en julio). UC-1 concentra 35%.</t>
        </is>
      </c>
    </row>
    <row r="17">
      <c r="A17" s="5" t="inlineStr">
        <is>
          <t>Intereses devengados a deudores</t>
        </is>
      </c>
      <c r="B17" s="6" t="n">
        <v>535506.21</v>
      </c>
      <c r="C17" s="9" t="n"/>
      <c r="D17" s="9" t="n"/>
      <c r="E17" s="8" t="inlineStr"/>
    </row>
    <row r="18">
      <c r="A18" s="5" t="inlineStr">
        <is>
          <t>Unidades morosas (sin contar débito por llavero)</t>
        </is>
      </c>
      <c r="B18" s="10" t="n">
        <v>8</v>
      </c>
      <c r="C18" s="10" t="n">
        <v>11</v>
      </c>
      <c r="D18" s="9" t="n"/>
      <c r="E18" s="8" t="inlineStr"/>
    </row>
    <row r="19">
      <c r="A19" s="5" t="inlineStr">
        <is>
          <t>Unidades sin ningún pago en el mes</t>
        </is>
      </c>
      <c r="B19" s="10" t="n">
        <v>4</v>
      </c>
      <c r="C19" s="9" t="n"/>
      <c r="D19" s="9" t="n"/>
      <c r="E19" s="8" t="inlineStr"/>
    </row>
    <row r="20">
      <c r="A20" s="5" t="inlineStr">
        <is>
          <t>Pagado en efectivo a proveedores</t>
        </is>
      </c>
      <c r="B20" s="6" t="n">
        <v>70000</v>
      </c>
      <c r="C20" s="6" t="n">
        <v>6730602.3</v>
      </c>
      <c r="D20" s="7">
        <f>IFERROR(B20/C20-1,"")</f>
        <v/>
      </c>
      <c r="E20" s="8" t="inlineStr">
        <is>
          <t>Julio: seguridad $2,7 M, porcelanato $2 M, colocación $2 M.</t>
        </is>
      </c>
    </row>
    <row r="21">
      <c r="A21" s="5" t="inlineStr">
        <is>
          <t>Obras en unidades privadas (rubro + serpentinas)</t>
        </is>
      </c>
      <c r="B21" s="6" t="n">
        <v>10235333.33</v>
      </c>
      <c r="C21" s="6" t="n">
        <v>12853457.01</v>
      </c>
      <c r="D21" s="7">
        <f>IFERROR(B21/C21-1,"")</f>
        <v/>
      </c>
      <c r="E21" s="8" t="inlineStr">
        <is>
          <t>33% del gasto de los dos meses.</t>
        </is>
      </c>
    </row>
    <row r="22">
      <c r="A22" s="5" t="inlineStr">
        <is>
          <t>Gasto promedio por departamento (expensa del mes)</t>
        </is>
      </c>
      <c r="B22" s="6" t="n">
        <v>302210.3019148934</v>
      </c>
      <c r="C22" s="9" t="n"/>
      <c r="D22" s="9" t="n"/>
      <c r="E22" s="8" t="inlineStr">
        <is>
          <t>94 departamentos + 1 local + 21 cocheras.</t>
        </is>
      </c>
    </row>
    <row r="23">
      <c r="A23" s="5" t="inlineStr">
        <is>
          <t>Expensa de una cochera</t>
        </is>
      </c>
      <c r="B23" s="6" t="n">
        <v>114072.19</v>
      </c>
      <c r="C23" s="9" t="n"/>
      <c r="D23" s="9" t="n"/>
      <c r="E23" s="8" t="inlineStr"/>
    </row>
    <row r="25">
      <c r="A25" s="3" t="inlineStr">
        <is>
          <t>Dónde se aplicaron los gastos mayores (julio + agosto = $62.420.048)</t>
        </is>
      </c>
    </row>
    <row r="26" ht="30" customHeight="1">
      <c r="A26" s="4" t="inlineStr">
        <is>
          <t>Destino</t>
        </is>
      </c>
      <c r="B26" s="4" t="inlineStr">
        <is>
          <t>Importe 2 meses</t>
        </is>
      </c>
      <c r="C26" s="4" t="inlineStr">
        <is>
          <t>% del gasto 2 meses</t>
        </is>
      </c>
      <c r="D26" s="4" t="inlineStr"/>
      <c r="E26" s="4" t="inlineStr">
        <is>
          <t>Detalle</t>
        </is>
      </c>
    </row>
    <row r="27" ht="30" customHeight="1">
      <c r="A27" s="5" t="inlineStr">
        <is>
          <t>Calefacción del edificio y unidades afectadas</t>
        </is>
      </c>
      <c r="B27" s="6" t="n">
        <v>14813333.33</v>
      </c>
      <c r="C27" s="7">
        <f>B27/62420048.06</f>
        <v/>
      </c>
      <c r="D27" s="9" t="n"/>
      <c r="E27" s="11" t="inlineStr">
        <is>
          <t>Peñaloza columna sector F ($5 M jul + $4,33 M ago) y serpentinas Roth 12-B/13-B ($2,65 M + $2,65 M) + certificación ($180.000). Quedan $4,67 M por pagar.</t>
        </is>
      </c>
    </row>
    <row r="28" ht="30" customHeight="1">
      <c r="A28" s="5" t="inlineStr">
        <is>
          <t>Sueldos y cargas sociales (2 empleados)</t>
        </is>
      </c>
      <c r="B28" s="6" t="n">
        <v>14773983.62</v>
      </c>
      <c r="C28" s="7">
        <f>B28/62420048.06</f>
        <v/>
      </c>
      <c r="D28" s="9" t="n"/>
      <c r="E28" s="11" t="inlineStr">
        <is>
          <t>Julio $9,08 M (incluye aguinaldo) + agosto $5,69 M, sin las retenciones de seguridad que la liquidación mezcla en este rubro. Encargado con 23 hs extra/mes.</t>
        </is>
      </c>
    </row>
    <row r="29" ht="30" customHeight="1">
      <c r="A29" s="5" t="inlineStr">
        <is>
          <t>Reposición del departamento 13-B (ACOSTA)</t>
        </is>
      </c>
      <c r="B29" s="6" t="n">
        <v>7255457.01</v>
      </c>
      <c r="C29" s="7">
        <f>B29/62420048.06</f>
        <v/>
      </c>
      <c r="D29" s="9" t="n"/>
      <c r="E29" s="11" t="inlineStr">
        <is>
          <t>Porcelanato material $2 M (efectivo) + colocación $4,55 M ($2 M en efectivo) + pintura $700.000. Sumando su serpentina, 13-B recibió $12,2 M. Según los comprobantes, $4,76 M de esos pagos fueron directamente a la propietaria (efectivo y transferencias).</t>
        </is>
      </c>
    </row>
    <row r="30" ht="30" customHeight="1">
      <c r="A30" s="5" t="inlineStr">
        <is>
          <t>Seguridad privada (Cooperativa C.S.I.)</t>
        </is>
      </c>
      <c r="B30" s="6" t="n">
        <v>6098657.89</v>
      </c>
      <c r="C30" s="7">
        <f>B30/62420048.06</f>
        <v/>
      </c>
      <c r="D30" s="9" t="n"/>
      <c r="E30" s="11" t="inlineStr">
        <is>
          <t>Junio $2,95 M (pagado en efectivo) y julio $3,17 M, incluidas retenciones. Es el proveedor recurrente más caro.</t>
        </is>
      </c>
    </row>
    <row r="31" ht="30" customHeight="1">
      <c r="A31" s="5" t="inlineStr">
        <is>
          <t>Gas y calefacción central (Metrogas)</t>
        </is>
      </c>
      <c r="B31" s="6" t="n">
        <v>3938952.69</v>
      </c>
      <c r="C31" s="7">
        <f>B31/62420048.06</f>
        <v/>
      </c>
      <c r="D31" s="9" t="n"/>
      <c r="E31" s="11" t="inlineStr">
        <is>
          <t>Agosto $3,48 M (1/2 del bimestre de invierno) + julio $0,41 M. El bimestre 04/2025 costó $2,63 M: +32% interanual.</t>
        </is>
      </c>
    </row>
    <row r="32" ht="30" customHeight="1">
      <c r="A32" s="5" t="inlineStr">
        <is>
          <t>Electricidad (Edesur)</t>
        </is>
      </c>
      <c r="B32" s="6" t="n">
        <v>3303066.04</v>
      </c>
      <c r="C32" s="7">
        <f>B32/62420048.06</f>
        <v/>
      </c>
      <c r="D32" s="9" t="n"/>
      <c r="E32" s="11" t="inlineStr">
        <is>
          <t>Julio $1,84 M (dos medidores) + agosto $1,47 M.</t>
        </is>
      </c>
    </row>
    <row r="33" ht="30" customHeight="1">
      <c r="A33" s="5" t="inlineStr">
        <is>
          <t>Administración (honorarios + escaneo)</t>
        </is>
      </c>
      <c r="B33" s="6" t="n">
        <v>1681779</v>
      </c>
      <c r="C33" s="7">
        <f>B33/62420048.06</f>
        <v/>
      </c>
      <c r="D33" s="9" t="n"/>
      <c r="E33" s="11" t="inlineStr">
        <is>
          <t>Julio $806.980 + agosto $874.799. El escaneo (Disp. 856) se cobra todos los meses.</t>
        </is>
      </c>
    </row>
    <row r="34" ht="30" customHeight="1">
      <c r="A34" s="5" t="inlineStr">
        <is>
          <t>Seguros (Allianz + Berkley)</t>
        </is>
      </c>
      <c r="B34" s="6" t="n">
        <v>1436873.57</v>
      </c>
      <c r="C34" s="7">
        <f>B34/62420048.06</f>
        <v/>
      </c>
      <c r="D34" s="9" t="n"/>
      <c r="E34" s="11" t="inlineStr">
        <is>
          <t>Póliza base + 3 endosos + vida colectivo. El endoso 2 ($382.377/mes) cuesta más que la póliza base.</t>
        </is>
      </c>
    </row>
    <row r="35" ht="30" customHeight="1">
      <c r="A35" s="5" t="inlineStr">
        <is>
          <t>Otras obras en unidades (12-B, 14-E, 14-F)</t>
        </is>
      </c>
      <c r="B35" s="6" t="n">
        <v>1200000</v>
      </c>
      <c r="C35" s="7">
        <f>B35/62420048.06</f>
        <v/>
      </c>
      <c r="D35" s="9" t="n"/>
      <c r="E35" s="11" t="inlineStr">
        <is>
          <t>Saldo lijado 12-B $200.000, columna de agua 14-E/14-F $680.000, venecitas 14-F $320.000 (más $605.000 puerta ascensor 4).</t>
        </is>
      </c>
    </row>
    <row r="36" ht="30" customHeight="1">
      <c r="A36" s="5" t="inlineStr">
        <is>
          <t>Gastos bancarios</t>
        </is>
      </c>
      <c r="B36" s="6" t="n">
        <v>846882.76</v>
      </c>
      <c r="C36" s="7">
        <f>B36/62420048.06</f>
        <v/>
      </c>
      <c r="D36" s="9" t="n"/>
      <c r="E36" s="11" t="inlineStr">
        <is>
          <t>Julio $394.546 + agosto $452.337 (+14,6%).</t>
        </is>
      </c>
    </row>
    <row r="37" ht="30" customHeight="1">
      <c r="A37" s="5" t="inlineStr">
        <is>
          <t>Abogado (Navarro Fernández) y cartas documento</t>
        </is>
      </c>
      <c r="B37" s="6" t="n">
        <v>387900</v>
      </c>
      <c r="C37" s="7">
        <f>B37/62420048.06</f>
        <v/>
      </c>
      <c r="D37" s="9" t="n"/>
      <c r="E37" s="11" t="inlineStr">
        <is>
          <t>Denuncia en Defensa del Consumidor, contestación de carta documento, mediación UF 68, carta documento PB-E.</t>
        </is>
      </c>
    </row>
    <row r="39">
      <c r="A39" s="3" t="inlineStr">
        <is>
          <t>Problemas detectados por severidad</t>
        </is>
      </c>
    </row>
    <row r="40" ht="30" customHeight="1">
      <c r="A40" s="4" t="inlineStr">
        <is>
          <t>Severidad</t>
        </is>
      </c>
      <c r="B40" s="4" t="inlineStr">
        <is>
          <t>Cantidad</t>
        </is>
      </c>
      <c r="C40" s="4" t="inlineStr"/>
      <c r="D40" s="4" t="inlineStr"/>
      <c r="E40" s="4" t="inlineStr">
        <is>
          <t>Ver hoja 'Problemas detectados'</t>
        </is>
      </c>
    </row>
    <row r="41">
      <c r="A41" s="12" t="inlineStr">
        <is>
          <t>CRÍTICO</t>
        </is>
      </c>
      <c r="B41" s="13" t="n">
        <v>4</v>
      </c>
    </row>
    <row r="42">
      <c r="A42" s="14" t="inlineStr">
        <is>
          <t>ALTO</t>
        </is>
      </c>
      <c r="B42" s="13" t="n">
        <v>7</v>
      </c>
    </row>
    <row r="43">
      <c r="A43" s="15" t="inlineStr">
        <is>
          <t>MEDIO</t>
        </is>
      </c>
      <c r="B43" s="13" t="n">
        <v>8</v>
      </c>
    </row>
    <row r="44">
      <c r="A44" s="16" t="inlineStr">
        <is>
          <t>BAJO</t>
        </is>
      </c>
      <c r="B44" s="13" t="n">
        <v>1</v>
      </c>
    </row>
    <row r="46">
      <c r="A46" s="3" t="inlineStr">
        <is>
          <t>Estado financiero (Ley 941 art. 10 inc. c)</t>
        </is>
      </c>
    </row>
    <row r="47" ht="30" customHeight="1">
      <c r="A47" s="4" t="inlineStr">
        <is>
          <t>Concepto</t>
        </is>
      </c>
      <c r="B47" s="4" t="inlineStr">
        <is>
          <t>Agosto 2026</t>
        </is>
      </c>
      <c r="C47" s="4" t="inlineStr">
        <is>
          <t>Julio 2026</t>
        </is>
      </c>
      <c r="D47" s="4" t="inlineStr"/>
      <c r="E47" s="4" t="inlineStr"/>
    </row>
    <row r="48">
      <c r="A48" s="5" t="inlineStr">
        <is>
          <t>Saldo anterior</t>
        </is>
      </c>
      <c r="B48" s="6" t="n">
        <v>923626.64</v>
      </c>
      <c r="C48" s="6" t="n">
        <v>12000224.34</v>
      </c>
    </row>
    <row r="49">
      <c r="A49" s="5" t="inlineStr">
        <is>
          <t>Ingresos por expensas en término</t>
        </is>
      </c>
      <c r="B49" s="6" t="n">
        <v>28388508.69</v>
      </c>
      <c r="C49" s="6" t="n">
        <v>18850757.09</v>
      </c>
    </row>
    <row r="50">
      <c r="A50" s="5" t="inlineStr">
        <is>
          <t>Ingresos por expensas adeudadas</t>
        </is>
      </c>
      <c r="B50" s="6" t="n">
        <v>2224515.54</v>
      </c>
      <c r="C50" s="6" t="n">
        <v>1060660.45</v>
      </c>
    </row>
    <row r="51">
      <c r="A51" s="5" t="inlineStr">
        <is>
          <t>Ingresos por intereses</t>
        </is>
      </c>
      <c r="B51" s="6" t="n">
        <v>234785.54</v>
      </c>
      <c r="C51" s="6" t="n">
        <v>172441.82</v>
      </c>
    </row>
    <row r="52">
      <c r="A52" s="5" t="inlineStr">
        <is>
          <t>Ingresos por expensas adelantadas</t>
        </is>
      </c>
      <c r="B52" s="6" t="n">
        <v>46873.06</v>
      </c>
      <c r="C52" s="6" t="n">
        <v>1382667.85</v>
      </c>
    </row>
    <row r="53">
      <c r="A53" s="5" t="inlineStr">
        <is>
          <t>Egresos por gastos del mes</t>
        </is>
      </c>
      <c r="B53" s="6" t="n">
        <v>-29876923.16</v>
      </c>
      <c r="C53" s="6" t="n">
        <v>-32543124.9</v>
      </c>
    </row>
    <row r="54">
      <c r="A54" s="17" t="inlineStr">
        <is>
          <t>Saldo al cierre</t>
        </is>
      </c>
      <c r="B54" s="18" t="n">
        <v>1941386.31</v>
      </c>
      <c r="C54" s="18" t="n">
        <v>923626.64</v>
      </c>
    </row>
    <row r="56">
      <c r="A56" s="3" t="inlineStr">
        <is>
          <t>Composición de las disponibilidades</t>
        </is>
      </c>
    </row>
    <row r="57" ht="30" customHeight="1">
      <c r="A57" s="4" t="inlineStr">
        <is>
          <t>Cuenta / mes</t>
        </is>
      </c>
      <c r="B57" s="4" t="inlineStr">
        <is>
          <t>Saldo anterior</t>
        </is>
      </c>
      <c r="C57" s="4" t="inlineStr">
        <is>
          <t>Ingresos</t>
        </is>
      </c>
      <c r="D57" s="4" t="inlineStr">
        <is>
          <t>Egresos</t>
        </is>
      </c>
      <c r="E57" s="4" t="inlineStr">
        <is>
          <t>Saldo al cierre</t>
        </is>
      </c>
    </row>
    <row r="58">
      <c r="A58" s="5" t="inlineStr">
        <is>
          <t>Agosto 2026 - BANCO GALICIA 17758-6 001-1</t>
        </is>
      </c>
      <c r="B58" s="6" t="n">
        <v>882050.53</v>
      </c>
      <c r="C58" s="6" t="n">
        <v>29550976.89</v>
      </c>
      <c r="D58" s="6" t="n">
        <v>-29806923.16</v>
      </c>
      <c r="E58" s="6" t="n">
        <v>626104.26</v>
      </c>
    </row>
    <row r="59">
      <c r="A59" s="5" t="inlineStr">
        <is>
          <t>Agosto 2026 - CAJA (efectivo)</t>
        </is>
      </c>
      <c r="B59" s="6" t="n">
        <v>41576.11</v>
      </c>
      <c r="C59" s="6" t="n">
        <v>1343705.94</v>
      </c>
      <c r="D59" s="6" t="n">
        <v>-70000</v>
      </c>
      <c r="E59" s="6" t="n">
        <v>1315282.05</v>
      </c>
    </row>
    <row r="60">
      <c r="A60" s="5" t="inlineStr">
        <is>
          <t>Julio 2026 - BANCO GALICIA 17758-6 001-1</t>
        </is>
      </c>
      <c r="B60" s="6" t="n">
        <v>8151887.61</v>
      </c>
      <c r="C60" s="6" t="n">
        <v>18542685.52</v>
      </c>
      <c r="D60" s="6" t="n">
        <v>-25812522.6</v>
      </c>
      <c r="E60" s="6" t="n">
        <v>882050.53</v>
      </c>
    </row>
    <row r="61">
      <c r="A61" s="5" t="inlineStr">
        <is>
          <t>Julio 2026 - CAJA (efectivo)</t>
        </is>
      </c>
      <c r="B61" s="6" t="n">
        <v>3848336.73</v>
      </c>
      <c r="C61" s="6" t="n">
        <v>2923841.68</v>
      </c>
      <c r="D61" s="6" t="n">
        <v>-6730602.3</v>
      </c>
      <c r="E61" s="6" t="n">
        <v>41576.11</v>
      </c>
    </row>
    <row r="63">
      <c r="A63" s="3" t="inlineStr">
        <is>
          <t>Estado patrimonial</t>
        </is>
      </c>
    </row>
    <row r="64" ht="30" customHeight="1">
      <c r="A64" s="4" t="inlineStr">
        <is>
          <t>Concepto</t>
        </is>
      </c>
      <c r="B64" s="4" t="inlineStr">
        <is>
          <t>Agosto 2026</t>
        </is>
      </c>
      <c r="C64" s="4" t="inlineStr">
        <is>
          <t>Julio 2026</t>
        </is>
      </c>
      <c r="D64" s="4" t="inlineStr"/>
      <c r="E64" s="4" t="inlineStr"/>
    </row>
    <row r="65">
      <c r="A65" s="5" t="inlineStr">
        <is>
          <t>Disponibilidades al cierre</t>
        </is>
      </c>
      <c r="B65" s="6" t="n">
        <v>1941386.31</v>
      </c>
      <c r="C65" s="6" t="n">
        <v>923626.64</v>
      </c>
    </row>
    <row r="66">
      <c r="A66" s="5" t="inlineStr">
        <is>
          <t>Expensas y otros conceptos a cobrar</t>
        </is>
      </c>
      <c r="B66" s="6" t="n">
        <v>35768236.91</v>
      </c>
      <c r="C66" s="6" t="n">
        <v>34403411.91</v>
      </c>
    </row>
    <row r="67">
      <c r="A67" s="5" t="inlineStr">
        <is>
          <t>Facturas pendientes de pago</t>
        </is>
      </c>
      <c r="B67" s="6" t="n">
        <v>-4806666.67</v>
      </c>
      <c r="C67" s="6" t="n">
        <v>-5342000</v>
      </c>
    </row>
    <row r="68">
      <c r="A68" s="17" t="inlineStr">
        <is>
          <t>Total patrimonial</t>
        </is>
      </c>
      <c r="B68" s="18" t="n">
        <v>32902956.55</v>
      </c>
      <c r="C68" s="18" t="n">
        <v>29985038.55</v>
      </c>
    </row>
    <row r="70">
      <c r="A70" s="3" t="inlineStr">
        <is>
          <t>Referencia interanual: Septiembre 2025</t>
        </is>
      </c>
    </row>
    <row r="71" ht="30" customHeight="1">
      <c r="A71" s="4" t="inlineStr">
        <is>
          <t>Concepto</t>
        </is>
      </c>
      <c r="B71" s="4" t="inlineStr">
        <is>
          <t>Sept 2025</t>
        </is>
      </c>
      <c r="C71" s="4" t="inlineStr">
        <is>
          <t>Agosto 2026</t>
        </is>
      </c>
      <c r="D71" s="4" t="inlineStr">
        <is>
          <t>Variación</t>
        </is>
      </c>
      <c r="E71" s="4" t="inlineStr"/>
    </row>
    <row r="72">
      <c r="A72" s="5" t="inlineStr">
        <is>
          <t>Gastos del mes</t>
        </is>
      </c>
      <c r="B72" s="19" t="n">
        <v>20400218.2</v>
      </c>
      <c r="C72" s="19" t="n">
        <v>29876923.16</v>
      </c>
      <c r="D72" s="20">
        <f>C72/B72-1</f>
        <v/>
      </c>
    </row>
    <row r="73">
      <c r="A73" s="5" t="inlineStr">
        <is>
          <t>Sueldos y cargas</t>
        </is>
      </c>
      <c r="B73" s="19" t="n">
        <v>3992849.3</v>
      </c>
      <c r="C73" s="19" t="n">
        <v>5945356.92</v>
      </c>
      <c r="D73" s="20">
        <f>C73/B73-1</f>
        <v/>
      </c>
    </row>
    <row r="74">
      <c r="A74" s="5" t="inlineStr">
        <is>
          <t>Mantenimientos en unidades</t>
        </is>
      </c>
      <c r="B74" s="19" t="n">
        <v>1758173.82</v>
      </c>
      <c r="C74" s="19" t="n">
        <v>7585333.33</v>
      </c>
      <c r="D74" s="20">
        <f>C74/B74-1</f>
        <v/>
      </c>
    </row>
    <row r="75">
      <c r="A75" s="5" t="inlineStr">
        <is>
          <t>Metrogas cuenta principal (bimestre 04)</t>
        </is>
      </c>
      <c r="B75" s="19" t="n">
        <v>2631571.74</v>
      </c>
      <c r="C75" s="19" t="n">
        <v>3482893.85</v>
      </c>
      <c r="D75" s="20">
        <f>C75/B75-1</f>
        <v/>
      </c>
    </row>
    <row r="76">
      <c r="A76" s="5" t="inlineStr">
        <is>
          <t>Disponibilidades</t>
        </is>
      </c>
      <c r="B76" s="19" t="n">
        <v>7294814.32</v>
      </c>
      <c r="C76" s="19" t="n">
        <v>1941386.31</v>
      </c>
      <c r="D76" s="20">
        <f>C76/B76-1</f>
        <v/>
      </c>
    </row>
    <row r="77">
      <c r="A77" s="5" t="inlineStr">
        <is>
          <t xml:space="preserve">   en caja (efectivo)</t>
        </is>
      </c>
      <c r="B77" s="19" t="n">
        <v>4796001.83</v>
      </c>
      <c r="C77" s="19" t="n">
        <v>1315282.05</v>
      </c>
      <c r="D77" s="20">
        <f>C77/B77-1</f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8FA3BF"/>
    <outlinePr summaryBelow="1" summaryRight="1"/>
    <pageSetUpPr/>
  </sheetPr>
  <dimension ref="A1:J3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30" customWidth="1" min="3" max="3"/>
    <col width="15" customWidth="1" min="4" max="4"/>
    <col width="15" customWidth="1" min="5" max="5"/>
    <col width="12" customWidth="1" min="6" max="6"/>
    <col width="16" customWidth="1" min="7" max="7"/>
    <col width="14" customWidth="1" min="8" max="8"/>
    <col width="12" customWidth="1" min="9" max="9"/>
    <col width="40" customWidth="1" min="10" max="10"/>
  </cols>
  <sheetData>
    <row r="1">
      <c r="A1" s="1" t="inlineStr">
        <is>
          <t>Unidades con interés/recargo, crédito o saldo a favor en agosto</t>
        </is>
      </c>
    </row>
    <row r="2">
      <c r="A2" s="2" t="inlineStr">
        <is>
          <t>Recargo del 5% = pagó después del 1° vencimiento. Saldo a favor = pagó de más o adelantó expensas.</t>
        </is>
      </c>
    </row>
    <row r="4" ht="30" customHeight="1">
      <c r="A4" s="4" t="inlineStr">
        <is>
          <t>UF</t>
        </is>
      </c>
      <c r="B4" s="4" t="inlineStr">
        <is>
          <t>Piso-Depto</t>
        </is>
      </c>
      <c r="C4" s="4" t="inlineStr">
        <is>
          <t>Propietario</t>
        </is>
      </c>
      <c r="D4" s="4" t="inlineStr">
        <is>
          <t>Saldo anterior</t>
        </is>
      </c>
      <c r="E4" s="4" t="inlineStr">
        <is>
          <t>Pagos</t>
        </is>
      </c>
      <c r="F4" s="4" t="inlineStr">
        <is>
          <t>Créd./Déb.</t>
        </is>
      </c>
      <c r="G4" s="4" t="inlineStr">
        <is>
          <t>Deuda (neg. = a favor)</t>
        </is>
      </c>
      <c r="H4" s="4" t="inlineStr">
        <is>
          <t>Interés / recargo</t>
        </is>
      </c>
      <c r="I4" s="4" t="inlineStr">
        <is>
          <t>Recargo s/ saldo anterior</t>
        </is>
      </c>
      <c r="J4" s="4" t="inlineStr">
        <is>
          <t>Estado</t>
        </is>
      </c>
    </row>
    <row r="5">
      <c r="A5" s="5" t="n">
        <v>3</v>
      </c>
      <c r="B5" s="5" t="inlineStr">
        <is>
          <t>1-B</t>
        </is>
      </c>
      <c r="C5" s="5" t="inlineStr">
        <is>
          <t>TCHERCANSKY</t>
        </is>
      </c>
      <c r="D5" s="6" t="n">
        <v>363188.03</v>
      </c>
      <c r="E5" s="6" t="n">
        <v>363200</v>
      </c>
      <c r="F5" s="6" t="n">
        <v>0</v>
      </c>
      <c r="G5" s="6" t="n">
        <v>-11.97</v>
      </c>
      <c r="H5" s="6" t="n">
        <v>0</v>
      </c>
      <c r="I5" s="7" t="n"/>
      <c r="J5" s="5" t="inlineStr">
        <is>
          <t>Saldo a favor</t>
        </is>
      </c>
    </row>
    <row r="6">
      <c r="A6" s="5" t="n">
        <v>5</v>
      </c>
      <c r="B6" s="5" t="inlineStr">
        <is>
          <t>1-C</t>
        </is>
      </c>
      <c r="C6" s="5" t="inlineStr">
        <is>
          <t>SEGUROS EVOLUTIOÇN</t>
        </is>
      </c>
      <c r="D6" s="6" t="n">
        <v>260138.05</v>
      </c>
      <c r="E6" s="6" t="n">
        <v>260138.05</v>
      </c>
      <c r="F6" s="6" t="n">
        <v>0</v>
      </c>
      <c r="G6" s="6" t="n">
        <v>0</v>
      </c>
      <c r="H6" s="6" t="n">
        <v>13634.69</v>
      </c>
      <c r="I6" s="7" t="n">
        <v>0.0524</v>
      </c>
      <c r="J6" s="5" t="inlineStr">
        <is>
          <t>Al día - pagó fuera de término (recargo)</t>
        </is>
      </c>
    </row>
    <row r="7">
      <c r="A7" s="5" t="n">
        <v>6</v>
      </c>
      <c r="B7" s="5" t="inlineStr">
        <is>
          <t>1-E</t>
        </is>
      </c>
      <c r="C7" s="5" t="inlineStr">
        <is>
          <t>EVOLUCION SEGURO</t>
        </is>
      </c>
      <c r="D7" s="6" t="n">
        <v>234780.06</v>
      </c>
      <c r="E7" s="6" t="n">
        <v>246519.06</v>
      </c>
      <c r="F7" s="6" t="n">
        <v>0</v>
      </c>
      <c r="G7" s="6" t="n">
        <v>-11739</v>
      </c>
      <c r="H7" s="6" t="n">
        <v>11739</v>
      </c>
      <c r="I7" s="7" t="n">
        <v>0.05</v>
      </c>
      <c r="J7" s="5" t="inlineStr">
        <is>
          <t>Al día - pagó con recargo (compensado)</t>
        </is>
      </c>
    </row>
    <row r="8">
      <c r="A8" s="5" t="n">
        <v>18</v>
      </c>
      <c r="B8" s="5" t="inlineStr">
        <is>
          <t>3-C</t>
        </is>
      </c>
      <c r="C8" s="5" t="inlineStr">
        <is>
          <t>CASSELLA MARIA</t>
        </is>
      </c>
      <c r="D8" s="6" t="n">
        <v>250711.18</v>
      </c>
      <c r="E8" s="6" t="n">
        <v>250711.18</v>
      </c>
      <c r="F8" s="6" t="n">
        <v>0</v>
      </c>
      <c r="G8" s="6" t="n">
        <v>0</v>
      </c>
      <c r="H8" s="6" t="n">
        <v>13162.34</v>
      </c>
      <c r="I8" s="7" t="n">
        <v>0.0525</v>
      </c>
      <c r="J8" s="5" t="inlineStr">
        <is>
          <t>Al día - pagó fuera de término (recargo)</t>
        </is>
      </c>
    </row>
    <row r="9">
      <c r="A9" s="5" t="n">
        <v>23</v>
      </c>
      <c r="B9" s="5" t="inlineStr">
        <is>
          <t>4-B</t>
        </is>
      </c>
      <c r="C9" s="5" t="inlineStr">
        <is>
          <t>CONTRERAS</t>
        </is>
      </c>
      <c r="D9" s="6" t="n">
        <v>644682.23</v>
      </c>
      <c r="E9" s="6" t="n">
        <v>0</v>
      </c>
      <c r="F9" s="6" t="n">
        <v>0</v>
      </c>
      <c r="G9" s="6" t="n">
        <v>644682.23</v>
      </c>
      <c r="H9" s="6" t="n">
        <v>61950.97</v>
      </c>
      <c r="I9" s="7" t="n">
        <v>0.0961</v>
      </c>
      <c r="J9" s="5" t="inlineStr">
        <is>
          <t>Moroso - sin pago en el mes</t>
        </is>
      </c>
    </row>
    <row r="10">
      <c r="A10" s="5" t="n">
        <v>24</v>
      </c>
      <c r="B10" s="5" t="inlineStr">
        <is>
          <t>4-A</t>
        </is>
      </c>
      <c r="C10" s="5" t="inlineStr">
        <is>
          <t>ASOCARG J BASQUE</t>
        </is>
      </c>
      <c r="D10" s="6" t="n">
        <v>547930.24</v>
      </c>
      <c r="E10" s="6" t="n">
        <v>347930.24</v>
      </c>
      <c r="F10" s="6" t="n">
        <v>0</v>
      </c>
      <c r="G10" s="6" t="n">
        <v>200000</v>
      </c>
      <c r="H10" s="6" t="n">
        <v>20000.02</v>
      </c>
      <c r="I10" s="7" t="n">
        <v>0.0365</v>
      </c>
      <c r="J10" s="5" t="inlineStr">
        <is>
          <t>Moroso - pago parcial</t>
        </is>
      </c>
    </row>
    <row r="11">
      <c r="A11" s="5" t="n">
        <v>25</v>
      </c>
      <c r="B11" s="5" t="inlineStr">
        <is>
          <t>4-C</t>
        </is>
      </c>
      <c r="C11" s="5" t="inlineStr">
        <is>
          <t>MAZZOCONI</t>
        </is>
      </c>
      <c r="D11" s="6" t="n">
        <v>439473.25</v>
      </c>
      <c r="E11" s="6" t="n">
        <v>439473.25</v>
      </c>
      <c r="F11" s="6" t="n">
        <v>0</v>
      </c>
      <c r="G11" s="6" t="n">
        <v>0</v>
      </c>
      <c r="H11" s="6" t="n">
        <v>22171.44</v>
      </c>
      <c r="I11" s="7" t="n">
        <v>0.0505</v>
      </c>
      <c r="J11" s="5" t="inlineStr">
        <is>
          <t>Al día - pagó fuera de término (recargo)</t>
        </is>
      </c>
    </row>
    <row r="12">
      <c r="A12" s="5" t="n">
        <v>27</v>
      </c>
      <c r="B12" s="5" t="inlineStr">
        <is>
          <t>4-D</t>
        </is>
      </c>
      <c r="C12" s="5" t="inlineStr">
        <is>
          <t>VALDES ARIEL</t>
        </is>
      </c>
      <c r="D12" s="6" t="n">
        <v>233394.27</v>
      </c>
      <c r="E12" s="6" t="n">
        <v>233394.27</v>
      </c>
      <c r="F12" s="6" t="n">
        <v>18000</v>
      </c>
      <c r="G12" s="6" t="n">
        <v>18000</v>
      </c>
      <c r="H12" s="6" t="n">
        <v>0</v>
      </c>
      <c r="I12" s="7" t="n"/>
      <c r="J12" s="5" t="inlineStr">
        <is>
          <t>Débito particular (llavero), no mora</t>
        </is>
      </c>
    </row>
    <row r="13">
      <c r="A13" s="5" t="n">
        <v>31</v>
      </c>
      <c r="B13" s="5" t="inlineStr">
        <is>
          <t>5-A</t>
        </is>
      </c>
      <c r="C13" s="5" t="inlineStr">
        <is>
          <t>SINGLAR</t>
        </is>
      </c>
      <c r="D13" s="6" t="n">
        <v>977857.3100000001</v>
      </c>
      <c r="E13" s="6" t="n">
        <v>750000</v>
      </c>
      <c r="F13" s="6" t="n">
        <v>0</v>
      </c>
      <c r="G13" s="6" t="n">
        <v>227857.31</v>
      </c>
      <c r="H13" s="6" t="n">
        <v>58434.92</v>
      </c>
      <c r="I13" s="7" t="n">
        <v>0.0598</v>
      </c>
      <c r="J13" s="5" t="inlineStr">
        <is>
          <t>Moroso - pago parcial</t>
        </is>
      </c>
    </row>
    <row r="14">
      <c r="A14" s="5" t="n">
        <v>35</v>
      </c>
      <c r="B14" s="5" t="inlineStr">
        <is>
          <t>5-F</t>
        </is>
      </c>
      <c r="C14" s="5" t="inlineStr">
        <is>
          <t>CARRIZO ELBIO</t>
        </is>
      </c>
      <c r="D14" s="6" t="n">
        <v>258849.35</v>
      </c>
      <c r="E14" s="6" t="n">
        <v>0</v>
      </c>
      <c r="F14" s="6" t="n">
        <v>0</v>
      </c>
      <c r="G14" s="6" t="n">
        <v>258849.35</v>
      </c>
      <c r="H14" s="6" t="n">
        <v>25884.9</v>
      </c>
      <c r="I14" s="7" t="n">
        <v>0.1</v>
      </c>
      <c r="J14" s="5" t="inlineStr">
        <is>
          <t>Moroso - sin pago en el mes</t>
        </is>
      </c>
    </row>
    <row r="15">
      <c r="A15" s="5" t="n">
        <v>37</v>
      </c>
      <c r="B15" s="5" t="inlineStr">
        <is>
          <t>6-B</t>
        </is>
      </c>
      <c r="C15" s="5" t="inlineStr">
        <is>
          <t>BERHO MARCELO OMAR</t>
        </is>
      </c>
      <c r="D15" s="6" t="n">
        <v>366701.37</v>
      </c>
      <c r="E15" s="6" t="n">
        <v>306701.37</v>
      </c>
      <c r="F15" s="6" t="n">
        <v>0</v>
      </c>
      <c r="G15" s="6" t="n">
        <v>60000</v>
      </c>
      <c r="H15" s="6" t="n">
        <v>5999.97</v>
      </c>
      <c r="I15" s="7" t="n">
        <v>0.0164</v>
      </c>
      <c r="J15" s="5" t="inlineStr">
        <is>
          <t>Moroso - pago parcial</t>
        </is>
      </c>
    </row>
    <row r="16">
      <c r="A16" s="5" t="n">
        <v>38</v>
      </c>
      <c r="B16" s="5" t="inlineStr">
        <is>
          <t>6-A</t>
        </is>
      </c>
      <c r="C16" s="5" t="inlineStr">
        <is>
          <t>DANIELA MARÍA</t>
        </is>
      </c>
      <c r="D16" s="6" t="n">
        <v>377418.38</v>
      </c>
      <c r="E16" s="6" t="n">
        <v>377418.38</v>
      </c>
      <c r="F16" s="6" t="n">
        <v>0</v>
      </c>
      <c r="G16" s="6" t="n">
        <v>0</v>
      </c>
      <c r="H16" s="6" t="n">
        <v>19779.97</v>
      </c>
      <c r="I16" s="7" t="n">
        <v>0.0524</v>
      </c>
      <c r="J16" s="5" t="inlineStr">
        <is>
          <t>Al día - pagó fuera de término (recargo)</t>
        </is>
      </c>
    </row>
    <row r="17">
      <c r="A17" s="5" t="n">
        <v>40</v>
      </c>
      <c r="B17" s="5" t="inlineStr">
        <is>
          <t>6-E</t>
        </is>
      </c>
      <c r="C17" s="5" t="inlineStr">
        <is>
          <t>NEMETH CARLOS</t>
        </is>
      </c>
      <c r="D17" s="6" t="n">
        <v>198651.4</v>
      </c>
      <c r="E17" s="6" t="n">
        <v>208583.4</v>
      </c>
      <c r="F17" s="6" t="n">
        <v>0</v>
      </c>
      <c r="G17" s="6" t="n">
        <v>-9932</v>
      </c>
      <c r="H17" s="6" t="n">
        <v>0</v>
      </c>
      <c r="I17" s="7" t="n"/>
      <c r="J17" s="5" t="inlineStr">
        <is>
          <t>Saldo a favor</t>
        </is>
      </c>
    </row>
    <row r="18">
      <c r="A18" s="5" t="n">
        <v>47</v>
      </c>
      <c r="B18" s="5" t="inlineStr">
        <is>
          <t>7-E</t>
        </is>
      </c>
      <c r="C18" s="5" t="inlineStr">
        <is>
          <t>CARRASCO RODOLFO CARLOS</t>
        </is>
      </c>
      <c r="D18" s="6" t="n">
        <v>234197.47</v>
      </c>
      <c r="E18" s="6" t="n">
        <v>235197.47</v>
      </c>
      <c r="F18" s="6" t="n">
        <v>0</v>
      </c>
      <c r="G18" s="6" t="n">
        <v>-1000</v>
      </c>
      <c r="H18" s="6" t="n">
        <v>0</v>
      </c>
      <c r="I18" s="7" t="n"/>
      <c r="J18" s="5" t="inlineStr">
        <is>
          <t>Saldo a favor</t>
        </is>
      </c>
    </row>
    <row r="19">
      <c r="A19" s="5" t="n">
        <v>51</v>
      </c>
      <c r="B19" s="5" t="inlineStr">
        <is>
          <t>8-B</t>
        </is>
      </c>
      <c r="C19" s="5" t="inlineStr">
        <is>
          <t>BOLOTNER ISABEL</t>
        </is>
      </c>
      <c r="D19" s="6" t="n">
        <v>366701.51</v>
      </c>
      <c r="E19" s="6" t="n">
        <v>366701.51</v>
      </c>
      <c r="F19" s="6" t="n">
        <v>0</v>
      </c>
      <c r="G19" s="6" t="n">
        <v>0</v>
      </c>
      <c r="H19" s="6" t="n">
        <v>19251.79</v>
      </c>
      <c r="I19" s="7" t="n">
        <v>0.0525</v>
      </c>
      <c r="J19" s="5" t="inlineStr">
        <is>
          <t>Al día - pagó fuera de término (recargo)</t>
        </is>
      </c>
    </row>
    <row r="20">
      <c r="A20" s="5" t="n">
        <v>53</v>
      </c>
      <c r="B20" s="5" t="inlineStr">
        <is>
          <t>8-C</t>
        </is>
      </c>
      <c r="C20" s="5" t="inlineStr">
        <is>
          <t>VALDOVINO</t>
        </is>
      </c>
      <c r="D20" s="6" t="n">
        <v>249603.53</v>
      </c>
      <c r="E20" s="6" t="n">
        <v>262083.53</v>
      </c>
      <c r="F20" s="6" t="n">
        <v>0</v>
      </c>
      <c r="G20" s="6" t="n">
        <v>-12480</v>
      </c>
      <c r="H20" s="6" t="n">
        <v>12480.19</v>
      </c>
      <c r="I20" s="7" t="n">
        <v>0.05</v>
      </c>
      <c r="J20" s="5" t="inlineStr">
        <is>
          <t>Al día - pagó con recargo (compensado)</t>
        </is>
      </c>
    </row>
    <row r="21">
      <c r="A21" s="5" t="n">
        <v>55</v>
      </c>
      <c r="B21" s="5" t="inlineStr">
        <is>
          <t>8-D</t>
        </is>
      </c>
      <c r="C21" s="5" t="inlineStr">
        <is>
          <t>SARFIEL CARLOS</t>
        </is>
      </c>
      <c r="D21" s="6" t="n">
        <v>829878.55</v>
      </c>
      <c r="E21" s="6" t="n">
        <v>0</v>
      </c>
      <c r="F21" s="6" t="n">
        <v>0</v>
      </c>
      <c r="G21" s="6" t="n">
        <v>829878.55</v>
      </c>
      <c r="H21" s="6" t="n">
        <v>73086.14999999999</v>
      </c>
      <c r="I21" s="7" t="n">
        <v>0.0881</v>
      </c>
      <c r="J21" s="5" t="inlineStr">
        <is>
          <t>Moroso - sin pago en el mes</t>
        </is>
      </c>
    </row>
    <row r="22">
      <c r="A22" s="5" t="n">
        <v>69</v>
      </c>
      <c r="B22" s="5" t="inlineStr">
        <is>
          <t>10-D</t>
        </is>
      </c>
      <c r="C22" s="5" t="inlineStr">
        <is>
          <t>NASTRO MARIA CARMELA</t>
        </is>
      </c>
      <c r="D22" s="6" t="n">
        <v>234197.69</v>
      </c>
      <c r="E22" s="6" t="n">
        <v>245907.69</v>
      </c>
      <c r="F22" s="6" t="n">
        <v>0</v>
      </c>
      <c r="G22" s="6" t="n">
        <v>-11710</v>
      </c>
      <c r="H22" s="6" t="n">
        <v>0</v>
      </c>
      <c r="I22" s="7" t="n"/>
      <c r="J22" s="5" t="inlineStr">
        <is>
          <t>Saldo a favor</t>
        </is>
      </c>
    </row>
    <row r="23">
      <c r="A23" s="5" t="n">
        <v>78</v>
      </c>
      <c r="B23" s="5" t="inlineStr">
        <is>
          <t>11-G</t>
        </is>
      </c>
      <c r="C23" s="5" t="inlineStr">
        <is>
          <t>CATTANEO PEDRO</t>
        </is>
      </c>
      <c r="D23" s="6" t="n">
        <v>713253.78</v>
      </c>
      <c r="E23" s="6" t="n">
        <v>350000</v>
      </c>
      <c r="F23" s="6" t="n">
        <v>0</v>
      </c>
      <c r="G23" s="6" t="n">
        <v>363253.78</v>
      </c>
      <c r="H23" s="6" t="n">
        <v>36325.31</v>
      </c>
      <c r="I23" s="7" t="n">
        <v>0.0509</v>
      </c>
      <c r="J23" s="5" t="inlineStr">
        <is>
          <t>Moroso - pago parcial</t>
        </is>
      </c>
    </row>
    <row r="24">
      <c r="A24" s="5" t="n">
        <v>86</v>
      </c>
      <c r="B24" s="5" t="inlineStr">
        <is>
          <t>13-B</t>
        </is>
      </c>
      <c r="C24" s="5" t="inlineStr">
        <is>
          <t>ACOSTA ROSANA</t>
        </is>
      </c>
      <c r="D24" s="6" t="n">
        <v>-421815.14</v>
      </c>
      <c r="E24" s="6" t="n">
        <v>0</v>
      </c>
      <c r="F24" s="6" t="n">
        <v>0</v>
      </c>
      <c r="G24" s="6" t="n">
        <v>-421815.14</v>
      </c>
      <c r="H24" s="6" t="n">
        <v>0</v>
      </c>
      <c r="I24" s="7" t="n"/>
      <c r="J24" s="5" t="inlineStr">
        <is>
          <t>Saldo a favor</t>
        </is>
      </c>
    </row>
    <row r="25">
      <c r="A25" s="5" t="n">
        <v>91</v>
      </c>
      <c r="B25" s="5" t="inlineStr">
        <is>
          <t>13-G</t>
        </is>
      </c>
      <c r="C25" s="5" t="inlineStr">
        <is>
          <t>MOLINI LAURA MARIA</t>
        </is>
      </c>
      <c r="D25" s="6" t="n">
        <v>255765.91</v>
      </c>
      <c r="E25" s="6" t="n">
        <v>255766</v>
      </c>
      <c r="F25" s="6" t="n">
        <v>0</v>
      </c>
      <c r="G25" s="6" t="n">
        <v>-0.09</v>
      </c>
      <c r="H25" s="6" t="n">
        <v>0</v>
      </c>
      <c r="I25" s="7" t="n"/>
      <c r="J25" s="5" t="inlineStr">
        <is>
          <t>Saldo a favor</t>
        </is>
      </c>
    </row>
    <row r="26">
      <c r="A26" s="5" t="n">
        <v>95</v>
      </c>
      <c r="B26" s="5" t="inlineStr">
        <is>
          <t>14-G</t>
        </is>
      </c>
      <c r="C26" s="5" t="inlineStr">
        <is>
          <t>FORTUNATO CECILIA</t>
        </is>
      </c>
      <c r="D26" s="6" t="n">
        <v>255766.95</v>
      </c>
      <c r="E26" s="6" t="n">
        <v>255766.95</v>
      </c>
      <c r="F26" s="6" t="n">
        <v>0</v>
      </c>
      <c r="G26" s="6" t="n">
        <v>0</v>
      </c>
      <c r="H26" s="6" t="n">
        <v>13427.67</v>
      </c>
      <c r="I26" s="7" t="n">
        <v>0.0525</v>
      </c>
      <c r="J26" s="5" t="inlineStr">
        <is>
          <t>Al día - pagó fuera de término (recargo)</t>
        </is>
      </c>
    </row>
    <row r="27">
      <c r="A27" s="5" t="n">
        <v>201</v>
      </c>
      <c r="B27" s="5" t="inlineStr">
        <is>
          <t>UC-1</t>
        </is>
      </c>
      <c r="C27" s="5" t="inlineStr">
        <is>
          <t>DEL VALLE</t>
        </is>
      </c>
      <c r="D27" s="6" t="n">
        <v>1425249.01</v>
      </c>
      <c r="E27" s="6" t="n">
        <v>0</v>
      </c>
      <c r="F27" s="6" t="n">
        <v>0</v>
      </c>
      <c r="G27" s="6" t="n">
        <v>1425249.01</v>
      </c>
      <c r="H27" s="6" t="n">
        <v>102971.68</v>
      </c>
      <c r="I27" s="7" t="n">
        <v>0.0722</v>
      </c>
      <c r="J27" s="5" t="inlineStr">
        <is>
          <t>Moroso - sin pago en el mes</t>
        </is>
      </c>
    </row>
    <row r="28">
      <c r="A28" s="5" t="n">
        <v>205</v>
      </c>
      <c r="B28" s="5" t="inlineStr">
        <is>
          <t>UC-5</t>
        </is>
      </c>
      <c r="C28" s="5" t="inlineStr">
        <is>
          <t>ROSANA ACOSTA</t>
        </is>
      </c>
      <c r="D28" s="6" t="n">
        <v>-32352.95</v>
      </c>
      <c r="E28" s="6" t="n">
        <v>0</v>
      </c>
      <c r="F28" s="6" t="n">
        <v>0</v>
      </c>
      <c r="G28" s="6" t="n">
        <v>-32352.95</v>
      </c>
      <c r="H28" s="6" t="n">
        <v>0</v>
      </c>
      <c r="I28" s="7" t="n"/>
      <c r="J28" s="5" t="inlineStr">
        <is>
          <t>Saldo a favor</t>
        </is>
      </c>
    </row>
    <row r="29">
      <c r="A29" s="5" t="n">
        <v>215</v>
      </c>
      <c r="B29" s="5" t="inlineStr">
        <is>
          <t>UC-15</t>
        </is>
      </c>
      <c r="C29" s="5" t="inlineStr">
        <is>
          <t>SEGURO EVOLUCION</t>
        </is>
      </c>
      <c r="D29" s="6" t="n">
        <v>149117.15</v>
      </c>
      <c r="E29" s="6" t="n">
        <v>149117.15</v>
      </c>
      <c r="F29" s="6" t="n">
        <v>0</v>
      </c>
      <c r="G29" s="6" t="n">
        <v>0</v>
      </c>
      <c r="H29" s="6" t="n">
        <v>7813.56</v>
      </c>
      <c r="I29" s="7" t="n">
        <v>0.0524</v>
      </c>
      <c r="J29" s="5" t="inlineStr">
        <is>
          <t>Al día - pagó fuera de término (recargo)</t>
        </is>
      </c>
    </row>
    <row r="30">
      <c r="A30" s="5" t="n">
        <v>216</v>
      </c>
      <c r="B30" s="5" t="inlineStr">
        <is>
          <t>UC-16</t>
        </is>
      </c>
      <c r="C30" s="5" t="inlineStr">
        <is>
          <t>SEGUROS EVOLUCION</t>
        </is>
      </c>
      <c r="D30" s="6" t="n">
        <v>149117.16</v>
      </c>
      <c r="E30" s="6" t="n">
        <v>149117.16</v>
      </c>
      <c r="F30" s="6" t="n">
        <v>0</v>
      </c>
      <c r="G30" s="6" t="n">
        <v>0</v>
      </c>
      <c r="H30" s="6" t="n">
        <v>7813.56</v>
      </c>
      <c r="I30" s="7" t="n">
        <v>0.0524</v>
      </c>
      <c r="J30" s="5" t="inlineStr">
        <is>
          <t>Al día - pagó fuera de término (recargo)</t>
        </is>
      </c>
    </row>
    <row r="31">
      <c r="A31" s="5" t="n">
        <v>220</v>
      </c>
      <c r="B31" s="5" t="inlineStr">
        <is>
          <t>UC-20</t>
        </is>
      </c>
      <c r="C31" s="5" t="inlineStr">
        <is>
          <t>SEGURO EVOLUCION</t>
        </is>
      </c>
      <c r="D31" s="6" t="n">
        <v>184404.2</v>
      </c>
      <c r="E31" s="6" t="n">
        <v>184404.2</v>
      </c>
      <c r="F31" s="6" t="n">
        <v>0</v>
      </c>
      <c r="G31" s="6" t="n">
        <v>0</v>
      </c>
      <c r="H31" s="6" t="n">
        <v>9578.07</v>
      </c>
      <c r="I31" s="7" t="n">
        <v>0.0519</v>
      </c>
      <c r="J31" s="5" t="inlineStr">
        <is>
          <t>Al día - pagó fuera de término (recargo)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tabColor rgb="008FA3BF"/>
    <outlinePr summaryBelow="1" summaryRight="1"/>
    <pageSetUpPr/>
  </sheetPr>
  <dimension ref="A1:I15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8" customWidth="1" min="3" max="3"/>
    <col width="18" customWidth="1" min="4" max="4"/>
    <col width="14" customWidth="1" min="5" max="5"/>
    <col width="14" customWidth="1" min="6" max="6"/>
    <col width="18" customWidth="1" min="7" max="7"/>
    <col width="18" customWidth="1" min="8" max="8"/>
    <col width="20" customWidth="1" min="9" max="9"/>
  </cols>
  <sheetData>
    <row r="1">
      <c r="A1" s="1" t="inlineStr">
        <is>
          <t>Evolución mensual: prorrateado, gastado y cobrado (febrero → agosto 2026)</t>
        </is>
      </c>
    </row>
    <row r="2">
      <c r="A2" s="2" t="inlineStr">
        <is>
          <t>Febrero proviene de la liquidación de julio; el resto coincide en ambas liquidaciones. Saldos de cierre solo para los meses con liquidación disponible.</t>
        </is>
      </c>
    </row>
    <row r="4" ht="30" customHeight="1">
      <c r="A4" s="4" t="inlineStr">
        <is>
          <t>Mes</t>
        </is>
      </c>
      <c r="B4" s="4" t="inlineStr">
        <is>
          <t>Importe a cobrar (prorrateado)</t>
        </is>
      </c>
      <c r="C4" s="4" t="inlineStr">
        <is>
          <t>Gastos del mes</t>
        </is>
      </c>
      <c r="D4" s="4" t="inlineStr">
        <is>
          <t>Expensas cobradas</t>
        </is>
      </c>
      <c r="E4" s="4" t="inlineStr">
        <is>
          <t>Cobrado / prorrateado</t>
        </is>
      </c>
      <c r="F4" s="4" t="inlineStr">
        <is>
          <t>Gastos / prorrateado</t>
        </is>
      </c>
      <c r="G4" s="4" t="inlineStr">
        <is>
          <t>Prorrateado − gastos</t>
        </is>
      </c>
      <c r="H4" s="4" t="inlineStr">
        <is>
          <t>Cobrado − gastos</t>
        </is>
      </c>
      <c r="I4" s="4" t="inlineStr">
        <is>
          <t>Saldo disponibilidades al cierre</t>
        </is>
      </c>
    </row>
    <row r="5">
      <c r="A5" s="5" t="inlineStr">
        <is>
          <t>Febrero 2026</t>
        </is>
      </c>
      <c r="B5" s="6" t="n">
        <v>21134517.12</v>
      </c>
      <c r="C5" s="6" t="n">
        <v>19521427.25</v>
      </c>
      <c r="D5" s="6" t="n">
        <v>18592951.79</v>
      </c>
      <c r="E5" s="7">
        <f>D5/B5</f>
        <v/>
      </c>
      <c r="F5" s="7">
        <f>C5/B5</f>
        <v/>
      </c>
      <c r="G5" s="6">
        <f>B5-C5</f>
        <v/>
      </c>
      <c r="H5" s="6">
        <f>D5-C5</f>
        <v/>
      </c>
      <c r="I5" s="6" t="n"/>
    </row>
    <row r="6">
      <c r="A6" s="5" t="inlineStr">
        <is>
          <t>Marzo 2026</t>
        </is>
      </c>
      <c r="B6" s="6" t="n">
        <v>21230111.67</v>
      </c>
      <c r="C6" s="6" t="n">
        <v>22957337.77</v>
      </c>
      <c r="D6" s="6" t="n">
        <v>21106008.12</v>
      </c>
      <c r="E6" s="7">
        <f>D6/B6</f>
        <v/>
      </c>
      <c r="F6" s="7">
        <f>C6/B6</f>
        <v/>
      </c>
      <c r="G6" s="6">
        <f>B6-C6</f>
        <v/>
      </c>
      <c r="H6" s="6">
        <f>D6-C6</f>
        <v/>
      </c>
      <c r="I6" s="6" t="n"/>
    </row>
    <row r="7">
      <c r="A7" s="5" t="inlineStr">
        <is>
          <t>Abril 2026</t>
        </is>
      </c>
      <c r="B7" s="6" t="n">
        <v>21235633.48</v>
      </c>
      <c r="C7" s="6" t="n">
        <v>16429951.61</v>
      </c>
      <c r="D7" s="6" t="n">
        <v>21825519.12</v>
      </c>
      <c r="E7" s="7">
        <f>D7/B7</f>
        <v/>
      </c>
      <c r="F7" s="7">
        <f>C7/B7</f>
        <v/>
      </c>
      <c r="G7" s="6">
        <f>B7-C7</f>
        <v/>
      </c>
      <c r="H7" s="6">
        <f>D7-C7</f>
        <v/>
      </c>
      <c r="I7" s="6" t="n"/>
    </row>
    <row r="8">
      <c r="A8" s="5" t="inlineStr">
        <is>
          <t>Mayo 2026</t>
        </is>
      </c>
      <c r="B8" s="6" t="n">
        <v>23897542.24</v>
      </c>
      <c r="C8" s="6" t="n">
        <v>20717051.97</v>
      </c>
      <c r="D8" s="6" t="n">
        <v>19391756.78</v>
      </c>
      <c r="E8" s="7">
        <f>D8/B8</f>
        <v/>
      </c>
      <c r="F8" s="7">
        <f>C8/B8</f>
        <v/>
      </c>
      <c r="G8" s="6">
        <f>B8-C8</f>
        <v/>
      </c>
      <c r="H8" s="6">
        <f>D8-C8</f>
        <v/>
      </c>
      <c r="I8" s="6" t="n"/>
    </row>
    <row r="9">
      <c r="A9" s="5" t="inlineStr">
        <is>
          <t>Junio 2026</t>
        </is>
      </c>
      <c r="B9" s="6" t="n">
        <v>21631133.72</v>
      </c>
      <c r="C9" s="6" t="n">
        <v>20199290.17</v>
      </c>
      <c r="D9" s="6" t="n">
        <v>27014721.69</v>
      </c>
      <c r="E9" s="7">
        <f>D9/B9</f>
        <v/>
      </c>
      <c r="F9" s="7">
        <f>C9/B9</f>
        <v/>
      </c>
      <c r="G9" s="6">
        <f>B9-C9</f>
        <v/>
      </c>
      <c r="H9" s="6">
        <f>D9-C9</f>
        <v/>
      </c>
      <c r="I9" s="6" t="n">
        <v>12000224.34</v>
      </c>
    </row>
    <row r="10">
      <c r="A10" s="5" t="inlineStr">
        <is>
          <t>Julio 2026</t>
        </is>
      </c>
      <c r="B10" s="6" t="n">
        <v>31122626.83</v>
      </c>
      <c r="C10" s="6" t="n">
        <v>32543124.9</v>
      </c>
      <c r="D10" s="6" t="n">
        <v>21466527.2</v>
      </c>
      <c r="E10" s="7">
        <f>D10/B10</f>
        <v/>
      </c>
      <c r="F10" s="7">
        <f>C10/B10</f>
        <v/>
      </c>
      <c r="G10" s="6">
        <f>B10-C10</f>
        <v/>
      </c>
      <c r="H10" s="6">
        <f>D10-C10</f>
        <v/>
      </c>
      <c r="I10" s="6" t="n">
        <v>923626.64</v>
      </c>
    </row>
    <row r="11">
      <c r="A11" s="5" t="inlineStr">
        <is>
          <t>Agosto 2026</t>
        </is>
      </c>
      <c r="B11" s="6" t="n">
        <v>31705960.6</v>
      </c>
      <c r="C11" s="6" t="n">
        <v>29876923.16</v>
      </c>
      <c r="D11" s="6" t="n">
        <v>30894682.83</v>
      </c>
      <c r="E11" s="7">
        <f>D11/B11</f>
        <v/>
      </c>
      <c r="F11" s="7">
        <f>C11/B11</f>
        <v/>
      </c>
      <c r="G11" s="6">
        <f>B11-C11</f>
        <v/>
      </c>
      <c r="H11" s="6">
        <f>D11-C11</f>
        <v/>
      </c>
      <c r="I11" s="6" t="n">
        <v>1941386.31</v>
      </c>
    </row>
    <row r="12">
      <c r="A12" s="27" t="inlineStr">
        <is>
          <t>Total 7 meses</t>
        </is>
      </c>
      <c r="B12" s="28">
        <f>SUM(B5:B11)</f>
        <v/>
      </c>
      <c r="C12" s="28">
        <f>SUM(C5:C11)</f>
        <v/>
      </c>
      <c r="D12" s="28">
        <f>SUM(D5:D11)</f>
        <v/>
      </c>
      <c r="E12" s="29">
        <f>D12/B12</f>
        <v/>
      </c>
      <c r="F12" s="29">
        <f>C12/B12</f>
        <v/>
      </c>
      <c r="G12" s="28">
        <f>SUM(G5:G11)</f>
        <v/>
      </c>
      <c r="H12" s="28">
        <f>SUM(H5:H11)</f>
        <v/>
      </c>
      <c r="I12" s="35" t="n"/>
    </row>
    <row r="14">
      <c r="A14" s="3" t="inlineStr">
        <is>
          <t>Referencia Septiembre 2025 (liquidación anterior disponible)</t>
        </is>
      </c>
    </row>
    <row r="15">
      <c r="A15" s="5" t="inlineStr">
        <is>
          <t>Septiembre 2025</t>
        </is>
      </c>
      <c r="B15" s="6" t="n">
        <v>18157655.66</v>
      </c>
      <c r="C15" s="6" t="n">
        <v>20400218.2</v>
      </c>
      <c r="D15" s="6" t="n">
        <v>17743553.93</v>
      </c>
      <c r="E15" s="7">
        <f>D15/B15</f>
        <v/>
      </c>
      <c r="F15" s="7">
        <f>C15/B15</f>
        <v/>
      </c>
      <c r="G15" s="6">
        <f>B15-C15</f>
        <v/>
      </c>
      <c r="H15" s="6">
        <f>D15-C15</f>
        <v/>
      </c>
      <c r="I15" s="6" t="n">
        <v>7294814.32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tabColor rgb="008FA3BF"/>
    <outlinePr summaryBelow="1" summaryRight="1"/>
    <pageSetUpPr/>
  </sheetPr>
  <dimension ref="A1:E4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Detalle de sueldos y cargas sociales: período Julio 2026 (pagado en agosto)</t>
        </is>
      </c>
    </row>
    <row r="2">
      <c r="A2" s="2" t="inlineStr">
        <is>
          <t>Recibos 584766 y 584774. Cargas patronales (F.931) del período se pagan al mes siguiente.</t>
        </is>
      </c>
    </row>
    <row r="4">
      <c r="A4" s="3" t="inlineStr">
        <is>
          <t>Heres, Miguel Ángel  -  Ayudante permanente sin vivienda  -  CUIL 20-21804903-7</t>
        </is>
      </c>
    </row>
    <row r="5" ht="30" customHeight="1">
      <c r="A5" s="4" t="inlineStr">
        <is>
          <t>Concepto</t>
        </is>
      </c>
      <c r="B5" s="4" t="inlineStr">
        <is>
          <t>Cantidad</t>
        </is>
      </c>
      <c r="C5" s="4" t="inlineStr">
        <is>
          <t>Haberes</t>
        </is>
      </c>
      <c r="D5" s="4" t="inlineStr">
        <is>
          <t>Deducciones</t>
        </is>
      </c>
      <c r="E5" s="4" t="inlineStr">
        <is>
          <t>Neto</t>
        </is>
      </c>
    </row>
    <row r="6">
      <c r="A6" s="5" t="inlineStr">
        <is>
          <t>Sueldo básico</t>
        </is>
      </c>
      <c r="B6" s="46" t="n">
        <v>1</v>
      </c>
      <c r="C6" s="6" t="n">
        <v>1375401</v>
      </c>
      <c r="D6" s="6" t="n"/>
    </row>
    <row r="7">
      <c r="A7" s="5" t="inlineStr">
        <is>
          <t>Antigüedad reconocida (años)</t>
        </is>
      </c>
      <c r="B7" s="46" t="n">
        <v>9</v>
      </c>
      <c r="C7" s="6" t="n">
        <v>206309.7</v>
      </c>
      <c r="D7" s="6" t="n"/>
    </row>
    <row r="8">
      <c r="A8" s="5" t="inlineStr">
        <is>
          <t>Adicional viáticos</t>
        </is>
      </c>
      <c r="B8" s="46" t="n">
        <v>1</v>
      </c>
      <c r="C8" s="6" t="n">
        <v>83083.10000000001</v>
      </c>
      <c r="D8" s="6" t="n"/>
    </row>
    <row r="9">
      <c r="A9" s="5" t="inlineStr">
        <is>
          <t>Horas extras 50%</t>
        </is>
      </c>
      <c r="B9" s="46" t="n">
        <v>2</v>
      </c>
      <c r="C9" s="6" t="n">
        <v>25453.06</v>
      </c>
      <c r="D9" s="6" t="n"/>
    </row>
    <row r="10">
      <c r="A10" s="5" t="inlineStr">
        <is>
          <t>Adicional ajuste junio</t>
        </is>
      </c>
      <c r="B10" s="46" t="n">
        <v>1</v>
      </c>
      <c r="C10" s="6" t="n">
        <v>75582.10000000001</v>
      </c>
      <c r="D10" s="6" t="n"/>
    </row>
    <row r="11">
      <c r="A11" s="5" t="inlineStr">
        <is>
          <t>Adicional (s/detalle)</t>
        </is>
      </c>
      <c r="B11" s="46" t="n">
        <v>1</v>
      </c>
      <c r="C11" s="6" t="n">
        <v>55000</v>
      </c>
      <c r="D11" s="6" t="n"/>
    </row>
    <row r="12">
      <c r="A12" s="5" t="inlineStr">
        <is>
          <t>D.N.R.P. Jubilación 11%</t>
        </is>
      </c>
      <c r="B12" s="46" t="n">
        <v>0.11</v>
      </c>
      <c r="C12" s="6" t="n"/>
      <c r="D12" s="6" t="n">
        <v>200291.19</v>
      </c>
    </row>
    <row r="13">
      <c r="A13" s="5" t="inlineStr">
        <is>
          <t>Ley 19.032 3%</t>
        </is>
      </c>
      <c r="B13" s="46" t="n">
        <v>0.03</v>
      </c>
      <c r="C13" s="6" t="n"/>
      <c r="D13" s="6" t="n">
        <v>54624.87</v>
      </c>
    </row>
    <row r="14">
      <c r="A14" s="5" t="inlineStr">
        <is>
          <t>Obra social 3%</t>
        </is>
      </c>
      <c r="B14" s="46" t="n">
        <v>0.03</v>
      </c>
      <c r="C14" s="6" t="n"/>
      <c r="D14" s="6" t="n">
        <v>54624.87</v>
      </c>
    </row>
    <row r="15">
      <c r="A15" s="5" t="inlineStr">
        <is>
          <t>Caja protección familia 1%</t>
        </is>
      </c>
      <c r="B15" s="46" t="n">
        <v>0.01</v>
      </c>
      <c r="C15" s="6" t="n"/>
      <c r="D15" s="6" t="n">
        <v>18208.29</v>
      </c>
    </row>
    <row r="16">
      <c r="A16" s="5" t="inlineStr">
        <is>
          <t>Cuota sindical 2%</t>
        </is>
      </c>
      <c r="B16" s="46" t="n">
        <v>0.02</v>
      </c>
      <c r="C16" s="6" t="n"/>
      <c r="D16" s="6" t="n">
        <v>36416.58</v>
      </c>
    </row>
    <row r="17">
      <c r="A17" s="5" t="inlineStr">
        <is>
          <t>Fondo matern./vida/desemp. 1%</t>
        </is>
      </c>
      <c r="B17" s="46" t="n">
        <v>0.01</v>
      </c>
      <c r="C17" s="6" t="n"/>
      <c r="D17" s="6" t="n">
        <v>18208.29</v>
      </c>
    </row>
    <row r="18">
      <c r="A18" s="5" t="inlineStr">
        <is>
          <t>Seguro vitalicio art. 27 bis 0,75%</t>
        </is>
      </c>
      <c r="B18" s="46" t="n">
        <v>0.0075</v>
      </c>
      <c r="C18" s="6" t="n"/>
      <c r="D18" s="6" t="n">
        <v>13656.22</v>
      </c>
    </row>
    <row r="19">
      <c r="A19" s="27" t="inlineStr">
        <is>
          <t>Total</t>
        </is>
      </c>
      <c r="B19" s="35" t="n"/>
      <c r="C19" s="28">
        <f>SUM(C6:C18)</f>
        <v/>
      </c>
      <c r="D19" s="28">
        <f>SUM(D6:D18)</f>
        <v/>
      </c>
      <c r="E19" s="28">
        <f>C19-D19</f>
        <v/>
      </c>
    </row>
    <row r="21">
      <c r="A21" s="3" t="inlineStr">
        <is>
          <t>Gonzales, Ramón  -  Encargado permanente con vivienda  -  CUIL 23-12724113-9</t>
        </is>
      </c>
    </row>
    <row r="22" ht="30" customHeight="1">
      <c r="A22" s="4" t="inlineStr">
        <is>
          <t>Concepto</t>
        </is>
      </c>
      <c r="B22" s="4" t="inlineStr">
        <is>
          <t>Cantidad</t>
        </is>
      </c>
      <c r="C22" s="4" t="inlineStr">
        <is>
          <t>Haberes</t>
        </is>
      </c>
      <c r="D22" s="4" t="inlineStr">
        <is>
          <t>Deducciones</t>
        </is>
      </c>
      <c r="E22" s="4" t="inlineStr">
        <is>
          <t>Neto</t>
        </is>
      </c>
    </row>
    <row r="23">
      <c r="A23" s="5" t="inlineStr">
        <is>
          <t>Sueldo básico</t>
        </is>
      </c>
      <c r="B23" s="46" t="n">
        <v>1</v>
      </c>
      <c r="C23" s="6" t="n">
        <v>1197409</v>
      </c>
      <c r="D23" s="6" t="n"/>
    </row>
    <row r="24">
      <c r="A24" s="5" t="inlineStr">
        <is>
          <t>Antigüedad reconocida (años)</t>
        </is>
      </c>
      <c r="B24" s="46" t="n">
        <v>12</v>
      </c>
      <c r="C24" s="6" t="n">
        <v>275079.6</v>
      </c>
      <c r="D24" s="6" t="n"/>
    </row>
    <row r="25">
      <c r="A25" s="5" t="inlineStr">
        <is>
          <t>Retiro de residuos por unidad (95 u.)</t>
        </is>
      </c>
      <c r="B25" s="46" t="n">
        <v>95</v>
      </c>
      <c r="C25" s="6" t="n">
        <v>207679.5</v>
      </c>
      <c r="D25" s="6" t="n"/>
    </row>
    <row r="26">
      <c r="A26" s="5" t="inlineStr">
        <is>
          <t>Clasificación de residuos</t>
        </is>
      </c>
      <c r="B26" s="46" t="n">
        <v>1</v>
      </c>
      <c r="C26" s="6" t="n">
        <v>75305</v>
      </c>
      <c r="D26" s="6" t="n"/>
    </row>
    <row r="27">
      <c r="A27" s="5" t="inlineStr">
        <is>
          <t>Plus limpieza de cocheras</t>
        </is>
      </c>
      <c r="B27" s="46" t="n">
        <v>1</v>
      </c>
      <c r="C27" s="6" t="n">
        <v>29832.3</v>
      </c>
      <c r="D27" s="6" t="n"/>
    </row>
    <row r="28">
      <c r="A28" s="5" t="inlineStr">
        <is>
          <t>Horas extras 50%</t>
        </is>
      </c>
      <c r="B28" s="46" t="n">
        <v>23</v>
      </c>
      <c r="C28" s="6" t="n">
        <v>318837.96</v>
      </c>
      <c r="D28" s="6" t="n"/>
    </row>
    <row r="29">
      <c r="A29" s="5" t="inlineStr">
        <is>
          <t>Valor vivienda</t>
        </is>
      </c>
      <c r="B29" s="46" t="n">
        <v>1</v>
      </c>
      <c r="C29" s="6" t="n">
        <v>8031.1</v>
      </c>
      <c r="D29" s="6" t="n"/>
    </row>
    <row r="30">
      <c r="A30" s="5" t="inlineStr">
        <is>
          <t>Adicional ajuste junio 2026</t>
        </is>
      </c>
      <c r="B30" s="46" t="n">
        <v>1</v>
      </c>
      <c r="C30" s="6" t="n">
        <v>110193.48</v>
      </c>
      <c r="D30" s="6" t="n"/>
    </row>
    <row r="31">
      <c r="A31" s="5" t="inlineStr">
        <is>
          <t>Adicional (s/detalle)</t>
        </is>
      </c>
      <c r="B31" s="46" t="n">
        <v>1</v>
      </c>
      <c r="C31" s="6" t="n">
        <v>55000</v>
      </c>
      <c r="D31" s="6" t="n"/>
    </row>
    <row r="32">
      <c r="A32" s="5" t="inlineStr">
        <is>
          <t>D.N.R.P. Jubilación 11%</t>
        </is>
      </c>
      <c r="B32" s="46" t="n">
        <v>0.11</v>
      </c>
      <c r="C32" s="6" t="n"/>
      <c r="D32" s="6" t="n">
        <v>250510.47</v>
      </c>
    </row>
    <row r="33">
      <c r="A33" s="5" t="inlineStr">
        <is>
          <t>Ley 19.032 3%</t>
        </is>
      </c>
      <c r="B33" s="46" t="n">
        <v>0.03</v>
      </c>
      <c r="C33" s="6" t="n"/>
      <c r="D33" s="6" t="n">
        <v>68321.03999999999</v>
      </c>
    </row>
    <row r="34">
      <c r="A34" s="5" t="inlineStr">
        <is>
          <t>Obra social 3%</t>
        </is>
      </c>
      <c r="B34" s="46" t="n">
        <v>0.03</v>
      </c>
      <c r="C34" s="6" t="n"/>
      <c r="D34" s="6" t="n">
        <v>68321.03999999999</v>
      </c>
    </row>
    <row r="35">
      <c r="A35" s="5" t="inlineStr">
        <is>
          <t>Caja protección familia 1%</t>
        </is>
      </c>
      <c r="B35" s="46" t="n">
        <v>0.01</v>
      </c>
      <c r="C35" s="6" t="n"/>
      <c r="D35" s="6" t="n">
        <v>22773.68</v>
      </c>
    </row>
    <row r="36">
      <c r="A36" s="5" t="inlineStr">
        <is>
          <t>Cuota sindical 2%</t>
        </is>
      </c>
      <c r="B36" s="46" t="n">
        <v>0.02</v>
      </c>
      <c r="C36" s="6" t="n"/>
      <c r="D36" s="6" t="n">
        <v>45547.36</v>
      </c>
    </row>
    <row r="37">
      <c r="A37" s="5" t="inlineStr">
        <is>
          <t>Fondo matern./vida/desemp. 1%</t>
        </is>
      </c>
      <c r="B37" s="46" t="n">
        <v>0.01</v>
      </c>
      <c r="C37" s="6" t="n"/>
      <c r="D37" s="6" t="n">
        <v>22773.68</v>
      </c>
    </row>
    <row r="38">
      <c r="A38" s="5" t="inlineStr">
        <is>
          <t>Seguro vitalicio art. 27 bis 0,75%</t>
        </is>
      </c>
      <c r="B38" s="46" t="n">
        <v>0.0075</v>
      </c>
      <c r="C38" s="6" t="n"/>
      <c r="D38" s="6" t="n">
        <v>17080.26</v>
      </c>
    </row>
    <row r="39">
      <c r="A39" s="5" t="inlineStr">
        <is>
          <t>Valor vivienda (deducción)</t>
        </is>
      </c>
      <c r="B39" s="46" t="n">
        <v>1</v>
      </c>
      <c r="C39" s="6" t="n"/>
      <c r="D39" s="6" t="n">
        <v>8031.1</v>
      </c>
    </row>
    <row r="40">
      <c r="A40" s="27" t="inlineStr">
        <is>
          <t>Total</t>
        </is>
      </c>
      <c r="B40" s="35" t="n"/>
      <c r="C40" s="28">
        <f>SUM(C23:C39)</f>
        <v/>
      </c>
      <c r="D40" s="28">
        <f>SUM(D23:D39)</f>
        <v/>
      </c>
      <c r="E40" s="28">
        <f>C40-D40</f>
        <v/>
      </c>
    </row>
    <row r="42">
      <c r="A42" s="3" t="inlineStr">
        <is>
          <t>Costo laboral del mes (agosto) y comparación</t>
        </is>
      </c>
    </row>
    <row r="43" ht="30" customHeight="1">
      <c r="A43" s="4" t="inlineStr">
        <is>
          <t>Concepto</t>
        </is>
      </c>
      <c r="B43" s="4" t="inlineStr"/>
      <c r="C43" s="4" t="inlineStr">
        <is>
          <t>Agosto 2026</t>
        </is>
      </c>
      <c r="D43" s="4" t="inlineStr">
        <is>
          <t>Julio 2026</t>
        </is>
      </c>
      <c r="E43" s="4" t="inlineStr">
        <is>
          <t>Nota</t>
        </is>
      </c>
    </row>
    <row r="44">
      <c r="A44" s="5" t="inlineStr">
        <is>
          <t>Sueldos netos</t>
        </is>
      </c>
      <c r="B44" s="5" t="inlineStr"/>
      <c r="C44" s="6" t="n">
        <v>3198809</v>
      </c>
      <c r="D44" s="6" t="n">
        <v>5120869</v>
      </c>
      <c r="E44" s="5" t="inlineStr">
        <is>
          <t>Julio incluye SAC</t>
        </is>
      </c>
    </row>
    <row r="45">
      <c r="A45" s="5" t="inlineStr">
        <is>
          <t>F.931 (período anterior)</t>
        </is>
      </c>
      <c r="B45" s="5" t="inlineStr"/>
      <c r="C45" s="6" t="n">
        <v>1920211.16</v>
      </c>
      <c r="D45" s="6" t="n">
        <v>3066158.25</v>
      </c>
      <c r="E45" s="5" t="inlineStr">
        <is>
          <t>Pagados con un mes de atraso</t>
        </is>
      </c>
    </row>
    <row r="46">
      <c r="A46" s="5" t="inlineStr">
        <is>
          <t>FATERYH + SUTERH + SERACARH</t>
        </is>
      </c>
      <c r="B46" s="5" t="inlineStr"/>
      <c r="C46" s="6" t="n">
        <v>570076.6499999999</v>
      </c>
      <c r="D46" s="6" t="n">
        <v>897859.5599999999</v>
      </c>
      <c r="E46" s="5" t="inlineStr"/>
    </row>
    <row r="47">
      <c r="A47" s="5" t="inlineStr">
        <is>
          <t>Retención SIRE C.S.I. (mal clasificada aquí)</t>
        </is>
      </c>
      <c r="B47" s="5" t="inlineStr"/>
      <c r="C47" s="6" t="n">
        <v>256260.11</v>
      </c>
      <c r="D47" s="6" t="n">
        <v>255132.48</v>
      </c>
      <c r="E47" s="5" t="inlineStr">
        <is>
          <t>Corresponde al servicio de seguridad</t>
        </is>
      </c>
    </row>
    <row r="48">
      <c r="A48" s="5" t="inlineStr">
        <is>
          <t>Total rubro según liquidación</t>
        </is>
      </c>
      <c r="B48" s="5" t="inlineStr"/>
      <c r="C48" s="6" t="n">
        <v>5945356.92</v>
      </c>
      <c r="D48" s="6" t="n">
        <v>9340019.289999999</v>
      </c>
      <c r="E48" s="5" t="inlineStr"/>
    </row>
    <row r="49">
      <c r="A49" s="5" t="inlineStr">
        <is>
          <t>Seguro de vida Berkley</t>
        </is>
      </c>
      <c r="B49" s="5" t="inlineStr"/>
      <c r="C49" s="6" t="n">
        <v>39711.71</v>
      </c>
      <c r="D49" s="6" t="n">
        <v>39711.71</v>
      </c>
      <c r="E49" s="5" t="inlineStr">
        <is>
          <t>Sumas aseguradas desactualizadas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tabColor rgb="008FA3BF"/>
    <outlinePr summaryBelow="1" summaryRight="1"/>
    <pageSetUpPr/>
  </sheetPr>
  <dimension ref="A1:J1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50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22" customWidth="1" min="9" max="9"/>
    <col width="60" customWidth="1" min="10" max="10"/>
  </cols>
  <sheetData>
    <row r="1">
      <c r="A1" s="1" t="inlineStr">
        <is>
          <t>Obras, compromisos en cuotas y facturas pendientes</t>
        </is>
      </c>
    </row>
    <row r="2">
      <c r="A2" s="2" t="inlineStr">
        <is>
          <t>Seguimiento de lo que el consorcio ya comprometió y todavía debe pagar.</t>
        </is>
      </c>
    </row>
    <row r="4" ht="30" customHeight="1">
      <c r="A4" s="4" t="inlineStr">
        <is>
          <t>Proveedor</t>
        </is>
      </c>
      <c r="B4" s="4" t="inlineStr">
        <is>
          <t>Obra / contrato</t>
        </is>
      </c>
      <c r="C4" s="4" t="inlineStr">
        <is>
          <t>Total contrato</t>
        </is>
      </c>
      <c r="D4" s="4" t="inlineStr">
        <is>
          <t>Pagado antes de julio</t>
        </is>
      </c>
      <c r="E4" s="4" t="inlineStr">
        <is>
          <t>Pagado julio</t>
        </is>
      </c>
      <c r="F4" s="4" t="inlineStr">
        <is>
          <t>Pagado agosto</t>
        </is>
      </c>
      <c r="G4" s="4" t="inlineStr">
        <is>
          <t>Pagado acumulado</t>
        </is>
      </c>
      <c r="H4" s="4" t="inlineStr">
        <is>
          <t>Pendiente</t>
        </is>
      </c>
      <c r="I4" s="4" t="inlineStr">
        <is>
          <t>Cuotas / estado</t>
        </is>
      </c>
      <c r="J4" s="4" t="inlineStr">
        <is>
          <t>Observación</t>
        </is>
      </c>
    </row>
    <row r="5" ht="32" customHeight="1">
      <c r="A5" s="11" t="inlineStr">
        <is>
          <t>PEÑALOZA ALEJANDRO ROBERTO</t>
        </is>
      </c>
      <c r="B5" s="11" t="inlineStr">
        <is>
          <t>Columna calefacción sector F pisos 8-12</t>
        </is>
      </c>
      <c r="C5" s="23" t="n">
        <v>14000000</v>
      </c>
      <c r="D5" s="23" t="n">
        <v>0</v>
      </c>
      <c r="E5" s="23" t="n">
        <v>5000000</v>
      </c>
      <c r="F5" s="23" t="n">
        <v>4333333.33</v>
      </c>
      <c r="G5" s="23">
        <f>D5+E5+F5</f>
        <v/>
      </c>
      <c r="H5" s="23">
        <f>C5-G5</f>
        <v/>
      </c>
      <c r="I5" s="11" t="inlineStr">
        <is>
          <t>2 cuotas de $2.333.333,33</t>
        </is>
      </c>
      <c r="J5" s="11" t="inlineStr">
        <is>
          <t>Factura 201 (jul) emitida después del pago; factura 202 (ago) por $9 M</t>
        </is>
      </c>
    </row>
    <row r="6" ht="32" customHeight="1">
      <c r="A6" s="11" t="inlineStr">
        <is>
          <t>MARIO LEONARDO ROTH</t>
        </is>
      </c>
      <c r="B6" s="11" t="inlineStr">
        <is>
          <t>Serpentinas 12-B / 13-B + cupla</t>
        </is>
      </c>
      <c r="C6" s="23" t="n">
        <v>7950000</v>
      </c>
      <c r="D6" s="23" t="n">
        <v>2650000</v>
      </c>
      <c r="E6" s="23" t="n">
        <v>2650000</v>
      </c>
      <c r="F6" s="23" t="n">
        <v>2650000</v>
      </c>
      <c r="G6" s="23">
        <f>D6+E6+F6</f>
        <v/>
      </c>
      <c r="H6" s="23">
        <f>C6-G6</f>
        <v/>
      </c>
      <c r="I6" s="11" t="inlineStr">
        <is>
          <t>3/3 pagadas (1ª presumiblemente junio)</t>
        </is>
      </c>
      <c r="J6" s="11" t="inlineStr">
        <is>
          <t>Mismo proveedor certifica los equipos térmicos</t>
        </is>
      </c>
    </row>
    <row r="7" ht="32" customHeight="1">
      <c r="A7" s="11" t="inlineStr">
        <is>
          <t>SACZEWICZYK MARIA EUGENIA</t>
        </is>
      </c>
      <c r="B7" s="11" t="inlineStr">
        <is>
          <t>Porcelanato 13-B (colocación)</t>
        </is>
      </c>
      <c r="C7" s="23" t="n">
        <v>4552000</v>
      </c>
      <c r="D7" s="23" t="n">
        <v>0</v>
      </c>
      <c r="E7" s="23" t="n">
        <v>2000000</v>
      </c>
      <c r="F7" s="23" t="n">
        <v>2552000</v>
      </c>
      <c r="G7" s="23">
        <f>D7+E7+F7</f>
        <v/>
      </c>
      <c r="H7" s="23">
        <f>C7-G7</f>
        <v/>
      </c>
      <c r="I7" s="11" t="inlineStr">
        <is>
          <t>Pagada</t>
        </is>
      </c>
      <c r="J7" s="11" t="inlineStr">
        <is>
          <t>$2 M en efectivo</t>
        </is>
      </c>
    </row>
    <row r="8" ht="32" customHeight="1">
      <c r="A8" s="11" t="inlineStr">
        <is>
          <t>SACZEWICZYK MARIA EUGENIA</t>
        </is>
      </c>
      <c r="B8" s="11" t="inlineStr">
        <is>
          <t>Pintura 13-B</t>
        </is>
      </c>
      <c r="C8" s="23" t="n">
        <v>700000</v>
      </c>
      <c r="D8" s="23" t="n">
        <v>0</v>
      </c>
      <c r="E8" s="23" t="n">
        <v>0</v>
      </c>
      <c r="F8" s="23" t="n">
        <v>700000</v>
      </c>
      <c r="G8" s="23">
        <f>D8+E8+F8</f>
        <v/>
      </c>
      <c r="H8" s="23">
        <f>C8-G8</f>
        <v/>
      </c>
      <c r="I8" s="11" t="inlineStr">
        <is>
          <t>Pagada</t>
        </is>
      </c>
      <c r="J8" s="11" t="inlineStr">
        <is>
          <t>Factura y pago el 31-08</t>
        </is>
      </c>
    </row>
    <row r="9" ht="32" customHeight="1">
      <c r="A9" s="11" t="inlineStr">
        <is>
          <t>LO &amp; CO S.A.</t>
        </is>
      </c>
      <c r="B9" s="11" t="inlineStr">
        <is>
          <t>Porcelanato 13-B (material)</t>
        </is>
      </c>
      <c r="C9" s="23" t="n">
        <v>2003457.01</v>
      </c>
      <c r="D9" s="23" t="n">
        <v>0</v>
      </c>
      <c r="E9" s="23" t="n">
        <v>2003457.01</v>
      </c>
      <c r="F9" s="23" t="n">
        <v>0</v>
      </c>
      <c r="G9" s="23">
        <f>D9+E9+F9</f>
        <v/>
      </c>
      <c r="H9" s="23">
        <f>C9-G9</f>
        <v/>
      </c>
      <c r="I9" s="11" t="inlineStr">
        <is>
          <t>Pagada</t>
        </is>
      </c>
      <c r="J9" s="11" t="inlineStr">
        <is>
          <t>En efectivo</t>
        </is>
      </c>
    </row>
    <row r="10" ht="32" customHeight="1">
      <c r="A10" s="11" t="inlineStr">
        <is>
          <t>ALLIANZ SEGUROS</t>
        </is>
      </c>
      <c r="B10" s="11" t="inlineStr">
        <is>
          <t>Póliza integral (10 cuotas)</t>
        </is>
      </c>
      <c r="C10" s="23" t="n">
        <v>2686520</v>
      </c>
      <c r="D10" s="23" t="n">
        <v>1611912</v>
      </c>
      <c r="E10" s="23" t="n">
        <v>268652</v>
      </c>
      <c r="F10" s="23" t="n">
        <v>268652</v>
      </c>
      <c r="G10" s="23">
        <f>D10+E10+F10</f>
        <v/>
      </c>
      <c r="H10" s="23">
        <f>C10-G10</f>
        <v/>
      </c>
      <c r="I10" s="11" t="inlineStr">
        <is>
          <t>8/10</t>
        </is>
      </c>
      <c r="J10" s="11" t="inlineStr"/>
    </row>
    <row r="11" ht="32" customHeight="1">
      <c r="A11" s="11" t="inlineStr">
        <is>
          <t>ALLIANZ SEGUROS</t>
        </is>
      </c>
      <c r="B11" s="11" t="inlineStr">
        <is>
          <t>Endoso 2 RC $650,1 M (6 cuotas)</t>
        </is>
      </c>
      <c r="C11" s="23" t="n">
        <v>2294262</v>
      </c>
      <c r="D11" s="23" t="n">
        <v>764754</v>
      </c>
      <c r="E11" s="23" t="n">
        <v>382377</v>
      </c>
      <c r="F11" s="23" t="n">
        <v>382377</v>
      </c>
      <c r="G11" s="23">
        <f>D11+E11+F11</f>
        <v/>
      </c>
      <c r="H11" s="23">
        <f>C11-G11</f>
        <v/>
      </c>
      <c r="I11" s="11" t="inlineStr">
        <is>
          <t>4/6</t>
        </is>
      </c>
      <c r="J11" s="11" t="inlineStr">
        <is>
          <t>Cuesta más que la póliza base</t>
        </is>
      </c>
    </row>
    <row r="12" ht="32" customHeight="1">
      <c r="A12" s="11" t="inlineStr">
        <is>
          <t>ALLIANZ SEGUROS</t>
        </is>
      </c>
      <c r="B12" s="11" t="inlineStr">
        <is>
          <t>Endoso 1 (7 cuotas)</t>
        </is>
      </c>
      <c r="C12" s="23" t="n">
        <v>56896</v>
      </c>
      <c r="D12" s="23" t="n">
        <v>24384</v>
      </c>
      <c r="E12" s="23" t="n">
        <v>8128</v>
      </c>
      <c r="F12" s="23" t="n">
        <v>8128</v>
      </c>
      <c r="G12" s="23">
        <f>D12+E12+F12</f>
        <v/>
      </c>
      <c r="H12" s="23">
        <f>C12-G12</f>
        <v/>
      </c>
      <c r="I12" s="11" t="inlineStr">
        <is>
          <t>5/7</t>
        </is>
      </c>
      <c r="J12" s="11" t="inlineStr"/>
    </row>
    <row r="13" ht="32" customHeight="1">
      <c r="A13" s="11" t="inlineStr">
        <is>
          <t>BERKLEY CIA DE SEGUROS</t>
        </is>
      </c>
      <c r="B13" s="11" t="inlineStr">
        <is>
          <t>Vida colectivo (10 cuotas)</t>
        </is>
      </c>
      <c r="C13" s="23" t="n">
        <v>397117.1</v>
      </c>
      <c r="D13" s="23" t="n">
        <v>198558.55</v>
      </c>
      <c r="E13" s="23" t="n">
        <v>39711.71</v>
      </c>
      <c r="F13" s="23" t="n">
        <v>39711.71</v>
      </c>
      <c r="G13" s="23">
        <f>D13+E13+F13</f>
        <v/>
      </c>
      <c r="H13" s="23">
        <f>C13-G13</f>
        <v/>
      </c>
      <c r="I13" s="11" t="inlineStr">
        <is>
          <t>7/10</t>
        </is>
      </c>
      <c r="J13" s="11" t="inlineStr"/>
    </row>
    <row r="14" ht="32" customHeight="1">
      <c r="A14" s="11" t="inlineStr">
        <is>
          <t>No identificado</t>
        </is>
      </c>
      <c r="B14" s="11" t="inlineStr">
        <is>
          <t>Diferencia en 'Facturas pendientes de pago'</t>
        </is>
      </c>
      <c r="C14" s="23" t="n">
        <v>140000</v>
      </c>
      <c r="D14" s="23" t="n">
        <v>0</v>
      </c>
      <c r="E14" s="23" t="n">
        <v>0</v>
      </c>
      <c r="F14" s="23" t="n">
        <v>0</v>
      </c>
      <c r="G14" s="23">
        <f>D14+E14+F14</f>
        <v/>
      </c>
      <c r="H14" s="23">
        <f>C14-G14</f>
        <v/>
      </c>
      <c r="I14" s="11" t="inlineStr">
        <is>
          <t>Pendiente en jul y ago</t>
        </is>
      </c>
      <c r="J14" s="11" t="inlineStr">
        <is>
          <t>No corresponde a ninguna factura informada</t>
        </is>
      </c>
    </row>
    <row r="15">
      <c r="A15" s="27" t="inlineStr">
        <is>
          <t>Total</t>
        </is>
      </c>
      <c r="B15" s="35" t="n"/>
      <c r="C15" s="28">
        <f>SUM(C5:C14)</f>
        <v/>
      </c>
      <c r="D15" s="28">
        <f>SUM(D5:D14)</f>
        <v/>
      </c>
      <c r="E15" s="28">
        <f>SUM(E5:E14)</f>
        <v/>
      </c>
      <c r="F15" s="28">
        <f>SUM(F5:F14)</f>
        <v/>
      </c>
      <c r="G15" s="28">
        <f>SUM(G5:G14)</f>
        <v/>
      </c>
      <c r="H15" s="28">
        <f>SUM(H5:H14)</f>
        <v/>
      </c>
      <c r="I15" s="35" t="n"/>
      <c r="J15" s="35" t="n"/>
    </row>
    <row r="17">
      <c r="A17" s="17" t="inlineStr">
        <is>
          <t>Facturas pendientes informadas por la administración al 31-08-2026</t>
        </is>
      </c>
      <c r="B17" s="17" t="inlineStr"/>
      <c r="C17" s="18" t="n">
        <v>4806666.67</v>
      </c>
    </row>
    <row r="18">
      <c r="A18" s="17" t="inlineStr">
        <is>
          <t>Disponibilidades al 31-08-2026</t>
        </is>
      </c>
      <c r="B18" s="17" t="inlineStr"/>
      <c r="C18" s="18" t="n">
        <v>1941386.31</v>
      </c>
    </row>
    <row r="19">
      <c r="A19" s="17" t="inlineStr">
        <is>
          <t>Déficit de cobertura</t>
        </is>
      </c>
      <c r="B19" s="17" t="inlineStr"/>
      <c r="C19" s="18" t="n">
        <v>-2865280.36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tabColor rgb="008FA3BF"/>
    <outlinePr summaryBelow="1" summaryRight="1"/>
    <pageSetUpPr/>
  </sheetPr>
  <dimension ref="A1:F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48" customWidth="1" min="2" max="2"/>
    <col width="16" customWidth="1" min="3" max="3"/>
    <col width="40" customWidth="1" min="4" max="4"/>
    <col width="16" customWidth="1" min="5" max="5"/>
    <col width="10" customWidth="1" min="6" max="6"/>
  </cols>
  <sheetData>
    <row r="1">
      <c r="A1" s="1" t="inlineStr">
        <is>
          <t>Padrón de proveedores informado en la liquidación de agosto</t>
        </is>
      </c>
    </row>
    <row r="2">
      <c r="A2" s="2" t="inlineStr">
        <is>
          <t>Datos tal como figuran en el PDF. Vacío = no informado.</t>
        </is>
      </c>
    </row>
    <row r="4" ht="30" customHeight="1">
      <c r="A4" s="4" t="inlineStr">
        <is>
          <t>Nombre de fantasía</t>
        </is>
      </c>
      <c r="B4" s="4" t="inlineStr">
        <is>
          <t>Razón social</t>
        </is>
      </c>
      <c r="C4" s="4" t="inlineStr">
        <is>
          <t>CUIT</t>
        </is>
      </c>
      <c r="D4" s="4" t="inlineStr">
        <is>
          <t>Dirección</t>
        </is>
      </c>
      <c r="E4" s="4" t="inlineStr">
        <is>
          <t>Pagado agosto</t>
        </is>
      </c>
      <c r="F4" s="4" t="inlineStr">
        <is>
          <t>Líneas agosto</t>
        </is>
      </c>
    </row>
    <row r="5">
      <c r="A5" s="5" t="inlineStr">
        <is>
          <t>PEÑALOZA ALEJANDRO ROBERTO</t>
        </is>
      </c>
      <c r="B5" s="5" t="inlineStr">
        <is>
          <t>PEÑALOZA ALEJANDRO ROBERTO</t>
        </is>
      </c>
      <c r="C5" s="5" t="inlineStr">
        <is>
          <t>20-22554298-9</t>
        </is>
      </c>
      <c r="D5" s="5" t="inlineStr">
        <is>
          <t>Buenos Aires</t>
        </is>
      </c>
      <c r="E5" s="6" t="n">
        <v>4333333.33</v>
      </c>
      <c r="F5" s="10" t="n">
        <v>1</v>
      </c>
    </row>
    <row r="6">
      <c r="A6" s="5" t="inlineStr">
        <is>
          <t>METROGAS</t>
        </is>
      </c>
      <c r="B6" s="5" t="inlineStr">
        <is>
          <t>METROGAS S.A.</t>
        </is>
      </c>
      <c r="C6" s="5" t="inlineStr">
        <is>
          <t>30-65786367-6</t>
        </is>
      </c>
      <c r="D6" s="5" t="inlineStr">
        <is>
          <t>Gral. Gregorio Aráoz de Lamadrid 1360, CABA</t>
        </is>
      </c>
      <c r="E6" s="6" t="n">
        <v>3525908.44</v>
      </c>
      <c r="F6" s="10" t="n">
        <v>2</v>
      </c>
    </row>
    <row r="7">
      <c r="A7" s="5" t="inlineStr">
        <is>
          <t>SACZEWICZYK MARIA EUGENIA</t>
        </is>
      </c>
      <c r="B7" s="5" t="inlineStr">
        <is>
          <t>SACZEWICZYK MARIA EUGENIA</t>
        </is>
      </c>
      <c r="C7" s="5" t="inlineStr">
        <is>
          <t>27-27086831-8</t>
        </is>
      </c>
      <c r="D7" s="5" t="n"/>
      <c r="E7" s="6" t="n">
        <v>3252000</v>
      </c>
      <c r="F7" s="10" t="n">
        <v>2</v>
      </c>
    </row>
    <row r="8">
      <c r="A8" s="5" t="inlineStr">
        <is>
          <t>Consorcio Rivadavia 2069 (sueldos)</t>
        </is>
      </c>
      <c r="B8" s="5" t="inlineStr">
        <is>
          <t>Consorcio RIVADAVIA 2069</t>
        </is>
      </c>
      <c r="C8" s="5" t="inlineStr">
        <is>
          <t>33-60039145-9</t>
        </is>
      </c>
      <c r="D8" s="5" t="n"/>
      <c r="E8" s="6" t="n">
        <v>3198809</v>
      </c>
      <c r="F8" s="10" t="n">
        <v>2</v>
      </c>
    </row>
    <row r="9">
      <c r="A9" s="5" t="inlineStr">
        <is>
          <t>COOPERATIVA DE TRABAJO C.S.I.</t>
        </is>
      </c>
      <c r="B9" s="5" t="inlineStr">
        <is>
          <t>COOPERATIVA DE TRABAJO C.S.I. LIMITADA</t>
        </is>
      </c>
      <c r="C9" s="5" t="inlineStr">
        <is>
          <t>30-66300195-3</t>
        </is>
      </c>
      <c r="D9" s="5" t="inlineStr">
        <is>
          <t>CABA</t>
        </is>
      </c>
      <c r="E9" s="6" t="n">
        <v>2891220.01</v>
      </c>
      <c r="F9" s="10" t="n">
        <v>1</v>
      </c>
    </row>
    <row r="10">
      <c r="A10" s="5" t="inlineStr">
        <is>
          <t>MARIO LEONARDO ROTH</t>
        </is>
      </c>
      <c r="B10" s="5" t="inlineStr">
        <is>
          <t>MARIO LEONARDO ROTH</t>
        </is>
      </c>
      <c r="C10" s="5" t="inlineStr">
        <is>
          <t>20-16252593-0</t>
        </is>
      </c>
      <c r="D10" s="5" t="inlineStr">
        <is>
          <t>Buenos Aires</t>
        </is>
      </c>
      <c r="E10" s="6" t="n">
        <v>2740000</v>
      </c>
      <c r="F10" s="10" t="n">
        <v>2</v>
      </c>
    </row>
    <row r="11">
      <c r="A11" s="5" t="inlineStr">
        <is>
          <t>ARCA</t>
        </is>
      </c>
      <c r="B11" s="5" t="inlineStr">
        <is>
          <t>ARCA - Agencia de Recaudación y Control Aduanero</t>
        </is>
      </c>
      <c r="C11" s="5" t="n"/>
      <c r="D11" s="5" t="n"/>
      <c r="E11" s="6" t="n">
        <v>2176471.27</v>
      </c>
      <c r="F11" s="10" t="n">
        <v>2</v>
      </c>
    </row>
    <row r="12">
      <c r="A12" s="5" t="inlineStr">
        <is>
          <t>EDESUR</t>
        </is>
      </c>
      <c r="B12" s="5" t="inlineStr">
        <is>
          <t>EDESUR S.A.</t>
        </is>
      </c>
      <c r="C12" s="5" t="inlineStr">
        <is>
          <t>30-65511651-2</t>
        </is>
      </c>
      <c r="D12" s="5" t="inlineStr">
        <is>
          <t>San José 190, CABA</t>
        </is>
      </c>
      <c r="E12" s="6" t="n">
        <v>1465080.2</v>
      </c>
      <c r="F12" s="10" t="n">
        <v>1</v>
      </c>
    </row>
    <row r="13">
      <c r="A13" s="5" t="inlineStr">
        <is>
          <t>GRACIELA MARTA CROCAMO</t>
        </is>
      </c>
      <c r="B13" s="5" t="inlineStr">
        <is>
          <t>GRACIELA MARTA CROCAMO (= Administración Almazare)</t>
        </is>
      </c>
      <c r="C13" s="5" t="inlineStr">
        <is>
          <t>27-06254638-2</t>
        </is>
      </c>
      <c r="D13" s="5" t="inlineStr">
        <is>
          <t>Adolfo Alsina 1957, CABA</t>
        </is>
      </c>
      <c r="E13" s="6" t="n">
        <v>874799</v>
      </c>
      <c r="F13" s="10" t="n">
        <v>2</v>
      </c>
    </row>
    <row r="14">
      <c r="A14" s="5" t="inlineStr">
        <is>
          <t>ALLIANZ SEGUROS</t>
        </is>
      </c>
      <c r="B14" s="5" t="inlineStr">
        <is>
          <t>ALLIANZ ARGENTINA CIA. DE SEGUROS S.A.</t>
        </is>
      </c>
      <c r="C14" s="5" t="inlineStr">
        <is>
          <t>30-50003721-7</t>
        </is>
      </c>
      <c r="D14" s="5" t="inlineStr">
        <is>
          <t>Av. Corrientes 299, CABA</t>
        </is>
      </c>
      <c r="E14" s="6" t="n">
        <v>659157</v>
      </c>
      <c r="F14" s="10" t="n">
        <v>3</v>
      </c>
    </row>
    <row r="15">
      <c r="A15" s="5" t="inlineStr">
        <is>
          <t>GESTION CONTINUA</t>
        </is>
      </c>
      <c r="B15" s="5" t="inlineStr">
        <is>
          <t>GESTION CONTINUA S.A.</t>
        </is>
      </c>
      <c r="C15" s="5" t="inlineStr">
        <is>
          <t>30-71504440-0</t>
        </is>
      </c>
      <c r="D15" s="5" t="inlineStr">
        <is>
          <t>La Pampa 1534, CABA</t>
        </is>
      </c>
      <c r="E15" s="6" t="n">
        <v>618000</v>
      </c>
      <c r="F15" s="10" t="n">
        <v>2</v>
      </c>
    </row>
    <row r="16">
      <c r="A16" s="5" t="inlineStr">
        <is>
          <t>BANCO DE GALICIA</t>
        </is>
      </c>
      <c r="B16" s="5" t="inlineStr">
        <is>
          <t>BANCO DE GALICIA</t>
        </is>
      </c>
      <c r="C16" s="5" t="n"/>
      <c r="D16" s="5" t="n"/>
      <c r="E16" s="6" t="n">
        <v>452336.93</v>
      </c>
      <c r="F16" s="10" t="n">
        <v>1</v>
      </c>
    </row>
    <row r="17">
      <c r="A17" s="5" t="inlineStr">
        <is>
          <t>ASCENSORES LAUFKEN</t>
        </is>
      </c>
      <c r="B17" s="5" t="inlineStr">
        <is>
          <t>ASCENSORES LAUFKEN S.R.L.</t>
        </is>
      </c>
      <c r="C17" s="5" t="inlineStr">
        <is>
          <t>30-71458951-9</t>
        </is>
      </c>
      <c r="D17" s="5" t="inlineStr">
        <is>
          <t>Uruguay 772, CABA</t>
        </is>
      </c>
      <c r="E17" s="6" t="n">
        <v>442000</v>
      </c>
      <c r="F17" s="10" t="n">
        <v>1</v>
      </c>
    </row>
    <row r="18">
      <c r="A18" s="5" t="inlineStr">
        <is>
          <t>DESTAPACIONES EL LEON</t>
        </is>
      </c>
      <c r="B18" s="5" t="inlineStr">
        <is>
          <t>AGUIRRE EDUARDO JAVIER</t>
        </is>
      </c>
      <c r="C18" s="5" t="inlineStr">
        <is>
          <t>23-25748140-9</t>
        </is>
      </c>
      <c r="D18" s="5" t="inlineStr">
        <is>
          <t>Libertad 3983, Buenos Aires</t>
        </is>
      </c>
      <c r="E18" s="6" t="n">
        <v>416200</v>
      </c>
      <c r="F18" s="10" t="n">
        <v>1</v>
      </c>
    </row>
    <row r="19">
      <c r="A19" s="5" t="inlineStr">
        <is>
          <t>FATERYH</t>
        </is>
      </c>
      <c r="B19" s="5" t="inlineStr">
        <is>
          <t>FATERYH</t>
        </is>
      </c>
      <c r="C19" s="5" t="n"/>
      <c r="D19" s="5" t="n"/>
      <c r="E19" s="6" t="n">
        <v>365166.81</v>
      </c>
      <c r="F19" s="10" t="n">
        <v>1</v>
      </c>
    </row>
    <row r="20">
      <c r="A20" s="5" t="inlineStr">
        <is>
          <t>AGIP-ABL</t>
        </is>
      </c>
      <c r="B20" s="5" t="inlineStr">
        <is>
          <t>AGIP-ABL</t>
        </is>
      </c>
      <c r="C20" s="5" t="n"/>
      <c r="D20" s="5" t="n"/>
      <c r="E20" s="6" t="n">
        <v>350657.78</v>
      </c>
      <c r="F20" s="10" t="n">
        <v>1</v>
      </c>
    </row>
    <row r="21">
      <c r="A21" s="5" t="inlineStr">
        <is>
          <t>SOLVER</t>
        </is>
      </c>
      <c r="B21" s="5" t="inlineStr">
        <is>
          <t>SOLUCIONES VERTICALES SOLVER S.R.L.</t>
        </is>
      </c>
      <c r="C21" s="5" t="inlineStr">
        <is>
          <t>30-71848714-1</t>
        </is>
      </c>
      <c r="D21" s="5" t="inlineStr">
        <is>
          <t>CABA</t>
        </is>
      </c>
      <c r="E21" s="6" t="n">
        <v>259944</v>
      </c>
      <c r="F21" s="10" t="n">
        <v>1</v>
      </c>
    </row>
    <row r="22">
      <c r="A22" s="5" t="inlineStr">
        <is>
          <t>AYSA</t>
        </is>
      </c>
      <c r="B22" s="5" t="inlineStr">
        <is>
          <t>AGUA Y SANEAMIENTOS ARGENTINOS S.A.</t>
        </is>
      </c>
      <c r="C22" s="5" t="inlineStr">
        <is>
          <t>30-70956507-5</t>
        </is>
      </c>
      <c r="D22" s="5" t="inlineStr">
        <is>
          <t>Tucumán 752, CABA</t>
        </is>
      </c>
      <c r="E22" s="6" t="n">
        <v>236758.89</v>
      </c>
      <c r="F22" s="10" t="n">
        <v>1</v>
      </c>
    </row>
    <row r="23">
      <c r="A23" s="5" t="inlineStr">
        <is>
          <t>MAGNUM FUMIGACIONES (Escuchuri)</t>
        </is>
      </c>
      <c r="B23" s="5" t="inlineStr">
        <is>
          <t>ESCUCHURI MARCELO LUIS</t>
        </is>
      </c>
      <c r="C23" s="5" t="inlineStr">
        <is>
          <t>20-21008101-2</t>
        </is>
      </c>
      <c r="D23" s="5" t="inlineStr">
        <is>
          <t>Salta 1957, CABA</t>
        </is>
      </c>
      <c r="E23" s="6" t="n">
        <v>233000</v>
      </c>
      <c r="F23" s="10" t="n">
        <v>1</v>
      </c>
    </row>
    <row r="24">
      <c r="A24" s="5" t="inlineStr">
        <is>
          <t>LEV RENTAL SRL</t>
        </is>
      </c>
      <c r="B24" s="5" t="inlineStr">
        <is>
          <t>LEV RENTAL SRL (Madariaga 6422, Villa Riachuelo). La liquidación pone como razón social a la compradora, Hermelinda Rosana Acosta, propietaria de 13-B</t>
        </is>
      </c>
      <c r="C24" s="5" t="inlineStr">
        <is>
          <t>30-71212174-9</t>
        </is>
      </c>
      <c r="D24" s="5" t="n"/>
      <c r="E24" s="6" t="n">
        <v>205392</v>
      </c>
      <c r="F24" s="10" t="n">
        <v>1</v>
      </c>
    </row>
    <row r="25">
      <c r="A25" s="5" t="inlineStr">
        <is>
          <t>SUTERH</t>
        </is>
      </c>
      <c r="B25" s="5" t="inlineStr">
        <is>
          <t>SUTERH</t>
        </is>
      </c>
      <c r="C25" s="5" t="n"/>
      <c r="D25" s="5" t="n"/>
      <c r="E25" s="6" t="n">
        <v>184418.86</v>
      </c>
      <c r="F25" s="10" t="n">
        <v>1</v>
      </c>
    </row>
    <row r="26">
      <c r="A26" s="5" t="inlineStr">
        <is>
          <t>REDCONAR</t>
        </is>
      </c>
      <c r="B26" s="5" t="inlineStr">
        <is>
          <t>REDCONAR SRL</t>
        </is>
      </c>
      <c r="C26" s="5" t="inlineStr">
        <is>
          <t>30-71609328-6</t>
        </is>
      </c>
      <c r="D26" s="5" t="inlineStr">
        <is>
          <t>Scalabrini Ortiz 1024, CABA</t>
        </is>
      </c>
      <c r="E26" s="6" t="n">
        <v>183976</v>
      </c>
      <c r="F26" s="10" t="n">
        <v>1</v>
      </c>
    </row>
    <row r="27">
      <c r="A27" s="5" t="inlineStr">
        <is>
          <t>NAVARRO FERNANDEZ RICARDO ESTEBAN</t>
        </is>
      </c>
      <c r="B27" s="5" t="inlineStr">
        <is>
          <t>NAVARRO FERNANDEZ RICARDO ESTEBAN</t>
        </is>
      </c>
      <c r="C27" s="5" t="inlineStr">
        <is>
          <t>20-21873257-8</t>
        </is>
      </c>
      <c r="D27" s="5" t="n"/>
      <c r="E27" s="6" t="n">
        <v>164000</v>
      </c>
      <c r="F27" s="10" t="n">
        <v>2</v>
      </c>
    </row>
    <row r="28">
      <c r="A28" s="5" t="inlineStr">
        <is>
          <t>MATHIL</t>
        </is>
      </c>
      <c r="B28" s="5" t="inlineStr">
        <is>
          <t>METALURGICA LARRAUDE S.A. - MATHIL MATAFUEGOS</t>
        </is>
      </c>
      <c r="C28" s="5" t="inlineStr">
        <is>
          <t>30-70738288-7</t>
        </is>
      </c>
      <c r="D28" s="5" t="inlineStr">
        <is>
          <t>Av. del Barco Centenera 2946, CABA</t>
        </is>
      </c>
      <c r="E28" s="6" t="n">
        <v>150000</v>
      </c>
      <c r="F28" s="10" t="n">
        <v>2</v>
      </c>
    </row>
    <row r="29">
      <c r="A29" s="5" t="inlineStr">
        <is>
          <t>SOLUCIONES EN EXTINGUIDORES S.R.L.</t>
        </is>
      </c>
      <c r="B29" s="5" t="inlineStr">
        <is>
          <t>SOLUCIONES EN EXTINGUIDORES S.R.L.</t>
        </is>
      </c>
      <c r="C29" s="5" t="inlineStr">
        <is>
          <t>30-71903002-1</t>
        </is>
      </c>
      <c r="D29" s="5" t="n"/>
      <c r="E29" s="6" t="n">
        <v>99750.74000000001</v>
      </c>
      <c r="F29" s="10" t="n">
        <v>1</v>
      </c>
    </row>
    <row r="30">
      <c r="A30" s="5" t="inlineStr">
        <is>
          <t>LUIS BELTRAN MONTASTRUC</t>
        </is>
      </c>
      <c r="B30" s="5" t="inlineStr">
        <is>
          <t>LUIS BELTRAN MONTASTRUC</t>
        </is>
      </c>
      <c r="C30" s="5" t="inlineStr">
        <is>
          <t>20-16847958-2</t>
        </is>
      </c>
      <c r="D30" s="5" t="inlineStr">
        <is>
          <t>Chacabuco 732 9° 49, CABA</t>
        </is>
      </c>
      <c r="E30" s="6" t="n">
        <v>84900</v>
      </c>
      <c r="F30" s="10" t="n">
        <v>1</v>
      </c>
    </row>
    <row r="31">
      <c r="A31" s="5" t="inlineStr">
        <is>
          <t>FLOW</t>
        </is>
      </c>
      <c r="B31" s="5" t="inlineStr">
        <is>
          <t>CABLEVISION S.A.</t>
        </is>
      </c>
      <c r="C31" s="5" t="inlineStr">
        <is>
          <t>30-57365208-4</t>
        </is>
      </c>
      <c r="D31" s="5" t="inlineStr">
        <is>
          <t>General Hornos 690, CABA</t>
        </is>
      </c>
      <c r="E31" s="6" t="n">
        <v>80440.21000000001</v>
      </c>
      <c r="F31" s="10" t="n">
        <v>1</v>
      </c>
    </row>
    <row r="32">
      <c r="A32" s="5" t="inlineStr">
        <is>
          <t>KEVIN LUCAS AVALOS</t>
        </is>
      </c>
      <c r="B32" s="5" t="inlineStr">
        <is>
          <t>KEVIN LUCAS AVALOS</t>
        </is>
      </c>
      <c r="C32" s="5" t="inlineStr">
        <is>
          <t>20-35784511-5</t>
        </is>
      </c>
      <c r="D32" s="5" t="inlineStr">
        <is>
          <t>CABA</t>
        </is>
      </c>
      <c r="E32" s="6" t="n">
        <v>70000</v>
      </c>
      <c r="F32" s="10" t="n">
        <v>1</v>
      </c>
    </row>
    <row r="33">
      <c r="A33" s="5" t="inlineStr">
        <is>
          <t>GRUPO CONTROLSEG</t>
        </is>
      </c>
      <c r="B33" s="5" t="inlineStr">
        <is>
          <t>GRUPO CONTROLSEG S.A.</t>
        </is>
      </c>
      <c r="C33" s="5" t="inlineStr">
        <is>
          <t>30-71767663-3</t>
        </is>
      </c>
      <c r="D33" s="5" t="inlineStr">
        <is>
          <t>Av. Rivadavia 2151, CABA</t>
        </is>
      </c>
      <c r="E33" s="6" t="n">
        <v>55000</v>
      </c>
      <c r="F33" s="10" t="n">
        <v>1</v>
      </c>
    </row>
    <row r="34">
      <c r="A34" s="5" t="inlineStr">
        <is>
          <t>CERRAJERIA MATHEU</t>
        </is>
      </c>
      <c r="B34" s="5" t="inlineStr">
        <is>
          <t>LUIS MIGUEL RODRIGUEZ MONTILLA</t>
        </is>
      </c>
      <c r="C34" s="5" t="inlineStr">
        <is>
          <t>20-95935741-3</t>
        </is>
      </c>
      <c r="D34" s="5" t="inlineStr">
        <is>
          <t>CABA</t>
        </is>
      </c>
      <c r="E34" s="6" t="n">
        <v>48000</v>
      </c>
      <c r="F34" s="10" t="n">
        <v>1</v>
      </c>
    </row>
    <row r="35">
      <c r="A35" s="5" t="inlineStr">
        <is>
          <t>BERKLEY CIA DE SEGUROS</t>
        </is>
      </c>
      <c r="B35" s="5" t="inlineStr">
        <is>
          <t>BERKLEY CIA DE SEGUROS</t>
        </is>
      </c>
      <c r="C35" s="47" t="n"/>
      <c r="D35" s="5" t="n"/>
      <c r="E35" s="6" t="n">
        <v>39711.71</v>
      </c>
      <c r="F35" s="10" t="n">
        <v>1</v>
      </c>
    </row>
    <row r="36">
      <c r="A36" s="5" t="inlineStr">
        <is>
          <t>SERACARH</t>
        </is>
      </c>
      <c r="B36" s="5" t="inlineStr">
        <is>
          <t>SERACARH</t>
        </is>
      </c>
      <c r="C36" s="5" t="n"/>
      <c r="D36" s="5" t="n"/>
      <c r="E36" s="6" t="n">
        <v>20490.98</v>
      </c>
      <c r="F36" s="10" t="n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tabColor rgb="00C0392B"/>
    <outlinePr summaryBelow="1" summaryRight="1"/>
    <pageSetUpPr/>
  </sheetPr>
  <dimension ref="A1:G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34" customWidth="1" min="3" max="3"/>
    <col width="16" customWidth="1" min="4" max="4"/>
    <col width="34" customWidth="1" min="5" max="5"/>
    <col width="90" customWidth="1" min="6" max="6"/>
    <col width="11" customWidth="1" min="7" max="7"/>
  </cols>
  <sheetData>
    <row r="1">
      <c r="A1" s="1" t="inlineStr">
        <is>
          <t>Hallazgos en los comprobantes de Redconar (julio y agosto 2026)</t>
        </is>
      </c>
    </row>
    <row r="2">
      <c r="A2" s="2" t="inlineStr">
        <is>
          <t>Se descargaron y leyeron los 150 adjuntos (facturas y comprobantes de pago) del portal de propietarios. Ordenados por severidad.</t>
        </is>
      </c>
    </row>
    <row r="4" ht="30" customHeight="1">
      <c r="A4" s="4" t="inlineStr">
        <is>
          <t>Mes</t>
        </is>
      </c>
      <c r="B4" s="4" t="inlineStr">
        <is>
          <t>Fecha</t>
        </is>
      </c>
      <c r="C4" s="4" t="inlineStr">
        <is>
          <t>Proveedor según liquidación</t>
        </is>
      </c>
      <c r="D4" s="4" t="inlineStr">
        <is>
          <t>Importe</t>
        </is>
      </c>
      <c r="E4" s="4" t="inlineStr">
        <is>
          <t>Documento</t>
        </is>
      </c>
      <c r="F4" s="4" t="inlineStr">
        <is>
          <t>Hallazgo</t>
        </is>
      </c>
      <c r="G4" s="4" t="inlineStr">
        <is>
          <t>Severidad</t>
        </is>
      </c>
    </row>
    <row r="5" ht="60" customHeight="1">
      <c r="A5" s="11" t="inlineStr">
        <is>
          <t>2026-07</t>
        </is>
      </c>
      <c r="B5" s="11" t="inlineStr">
        <is>
          <t>23-07-2026</t>
        </is>
      </c>
      <c r="C5" s="11" t="inlineStr">
        <is>
          <t>SACZEWICZYK MARIA EUGENIA</t>
        </is>
      </c>
      <c r="D5" s="23" t="n">
        <v>2000000</v>
      </c>
      <c r="E5" s="11" t="inlineStr">
        <is>
          <t>Recibo manuscrito (FC N° 0007 MARIA RECIBO)</t>
        </is>
      </c>
      <c r="F5" s="11" t="inlineStr">
        <is>
          <t>Recibo por $2.000.000 en efectivo firmado 'Acosta Rosana, DNI 17.839.569', sin concepto. El dinero lo recibió la propietaria de 13-B, no la proveedora.</t>
        </is>
      </c>
      <c r="G5" s="21" t="inlineStr">
        <is>
          <t>CRÍTICO</t>
        </is>
      </c>
    </row>
    <row r="6" ht="60" customHeight="1">
      <c r="A6" s="11" t="inlineStr">
        <is>
          <t>2026-08</t>
        </is>
      </c>
      <c r="B6" s="11" t="inlineStr">
        <is>
          <t>12-08-2026</t>
        </is>
      </c>
      <c r="C6" s="11" t="inlineStr">
        <is>
          <t>SACZEWICZYK MARIA EUGENIA</t>
        </is>
      </c>
      <c r="D6" s="23" t="n">
        <v>2552000</v>
      </c>
      <c r="E6" s="11" t="inlineStr">
        <is>
          <t>Office Banking 'SALDO POR FC N°7'</t>
        </is>
      </c>
      <c r="F6" s="11" t="inlineStr">
        <is>
          <t>Transferencia a Acosta Hermelinda Rosana (CUIT 27-17839569-1), Banco Nación. La factura 7 la emitió Saczewiczyk (CUIT 27-27086831-8) al consorcio.</t>
        </is>
      </c>
      <c r="G6" s="21" t="inlineStr">
        <is>
          <t>CRÍTICO</t>
        </is>
      </c>
    </row>
    <row r="7" ht="60" customHeight="1">
      <c r="A7" s="11" t="inlineStr">
        <is>
          <t>2026-08</t>
        </is>
      </c>
      <c r="B7" s="11" t="inlineStr">
        <is>
          <t>12-08-2026</t>
        </is>
      </c>
      <c r="C7" s="11" t="inlineStr">
        <is>
          <t>LEV RENTAL SRL / H. R. ACOSTA</t>
        </is>
      </c>
      <c r="D7" s="23" t="n">
        <v>205392</v>
      </c>
      <c r="E7" s="11" t="inlineStr">
        <is>
          <t>Factura B 0021-00028257 + ticket de pago</t>
        </is>
      </c>
      <c r="F7" s="11" t="inlineStr">
        <is>
          <t>Factura a nombre de Hermelinda Rosana Acosta como consumidor final (MercadoPago); el consorcio le transfirió el importe a su cuenta.</t>
        </is>
      </c>
      <c r="G7" s="21" t="inlineStr">
        <is>
          <t>CRÍTICO</t>
        </is>
      </c>
    </row>
    <row r="8" ht="60" customHeight="1">
      <c r="A8" s="11" t="inlineStr">
        <is>
          <t>2026-07</t>
        </is>
      </c>
      <c r="B8" s="11" t="inlineStr">
        <is>
          <t>29-07-2026</t>
        </is>
      </c>
      <c r="C8" s="11" t="inlineStr">
        <is>
          <t>COOPERATIVA DE TRABAJO C.S.I.</t>
        </is>
      </c>
      <c r="D8" s="23" t="n">
        <v>2696045.29</v>
      </c>
      <c r="E8" s="11" t="inlineStr">
        <is>
          <t>Recibo manuscrito genérico</t>
        </is>
      </c>
      <c r="F8" s="11" t="inlineStr">
        <is>
          <t>$2.696.045 en efectivo contra un recibo de librería firmado 'Pamela Ogando', sin recibo oficial de la cooperativa (responsable inscripto).</t>
        </is>
      </c>
      <c r="G8" s="21" t="inlineStr">
        <is>
          <t>CRÍTICO</t>
        </is>
      </c>
    </row>
    <row r="9" ht="60" customHeight="1">
      <c r="A9" s="11" t="inlineStr">
        <is>
          <t>2026-07</t>
        </is>
      </c>
      <c r="B9" s="11" t="inlineStr">
        <is>
          <t>11-07-2026</t>
        </is>
      </c>
      <c r="C9" s="11" t="inlineStr">
        <is>
          <t>LO &amp; CO S.A. (Permat)</t>
        </is>
      </c>
      <c r="D9" s="23" t="n">
        <v>2003457.01</v>
      </c>
      <c r="E9" s="11" t="inlineStr">
        <is>
          <t>Factura B + 2 recibos</t>
        </is>
      </c>
      <c r="F9" s="11" t="inlineStr">
        <is>
          <t>Recibos: $1.200.000,01 'efectivo - Fast Pay c/entrega mercadería' y $803.457 'transferencia bancaria'. La liquidación registra los $2.003.457 como pago en efectivo de caja.</t>
        </is>
      </c>
      <c r="G9" s="24" t="inlineStr">
        <is>
          <t>ALTO</t>
        </is>
      </c>
    </row>
    <row r="10" ht="60" customHeight="1">
      <c r="A10" s="11" t="inlineStr">
        <is>
          <t>2026-08</t>
        </is>
      </c>
      <c r="B10" s="11" t="inlineStr">
        <is>
          <t>09-08-2026</t>
        </is>
      </c>
      <c r="C10" s="11" t="inlineStr">
        <is>
          <t>NAVARRO FERNANDEZ RICARDO ESTEBAN</t>
        </is>
      </c>
      <c r="D10" s="23" t="n">
        <v>1350000</v>
      </c>
      <c r="E10" s="11" t="inlineStr">
        <is>
          <t>Transferencia + crédito 'devolución por error'</t>
        </is>
      </c>
      <c r="F10" s="11" t="inlineStr">
        <is>
          <t>Se transfirieron $1.350.000 por una factura de $135.000; el abogado devolvió $1.215.000 al día siguiente. No consta en la liquidación.</t>
        </is>
      </c>
      <c r="G10" s="24" t="inlineStr">
        <is>
          <t>ALTO</t>
        </is>
      </c>
    </row>
    <row r="11" ht="60" customHeight="1">
      <c r="A11" s="11" t="inlineStr">
        <is>
          <t>2026-07</t>
        </is>
      </c>
      <c r="B11" s="11" t="inlineStr">
        <is>
          <t>03-07-2026</t>
        </is>
      </c>
      <c r="C11" s="11" t="inlineStr">
        <is>
          <t>NAVARRO FERNANDEZ RICARDO ESTEBAN</t>
        </is>
      </c>
      <c r="D11" s="23" t="n">
        <v>200000</v>
      </c>
      <c r="E11" s="11" t="inlineStr">
        <is>
          <t>Factura C 00003-00000262</t>
        </is>
      </c>
      <c r="F11" s="11" t="inlineStr">
        <is>
          <t>'Patrocinio letrado audiencia por denuncia ante el Registro Público de Administradores por violación de la Ley 941': el consorcio pagó la defensa de la administración.</t>
        </is>
      </c>
      <c r="G11" s="24" t="inlineStr">
        <is>
          <t>ALTO</t>
        </is>
      </c>
    </row>
    <row r="12" ht="60" customHeight="1">
      <c r="A12" s="11" t="inlineStr">
        <is>
          <t>2026-08</t>
        </is>
      </c>
      <c r="B12" s="11" t="inlineStr">
        <is>
          <t>10-08-2026</t>
        </is>
      </c>
      <c r="C12" s="11" t="inlineStr">
        <is>
          <t>CABLEVISION S.A. (Flow)</t>
        </is>
      </c>
      <c r="D12" s="23" t="n">
        <v>80440.21000000001</v>
      </c>
      <c r="E12" s="11" t="inlineStr">
        <is>
          <t>Factura Flow + transferencia</t>
        </is>
      </c>
      <c r="F12" s="11" t="inlineStr">
        <is>
          <t>Factura a nombre de Ramón Gonzalez (encargado), Rivadavia 2069 1 D, con Flow Full + Deco y línea móvil. Pagado al encargado como 'acreditamiento de haberes'. Igual en julio ($78.966).</t>
        </is>
      </c>
      <c r="G12" s="24" t="inlineStr">
        <is>
          <t>ALTO</t>
        </is>
      </c>
    </row>
    <row r="13" ht="60" customHeight="1">
      <c r="A13" s="11" t="inlineStr">
        <is>
          <t>2026-08</t>
        </is>
      </c>
      <c r="B13" s="11" t="inlineStr">
        <is>
          <t>09-08-2026</t>
        </is>
      </c>
      <c r="C13" s="11" t="inlineStr">
        <is>
          <t>MATHIL (Metalúrgica Larraude)</t>
        </is>
      </c>
      <c r="D13" s="23" t="n">
        <v>150000</v>
      </c>
      <c r="E13" s="11" t="inlineStr">
        <is>
          <t>2 facturas B + 2 transferencias</t>
        </is>
      </c>
      <c r="F13" s="11" t="inlineStr">
        <is>
          <t>Facturas de Metalúrgica Larraude (CUIT 30-70738288-7) pagadas a Soluciones en Extinguidores S.R.L. (CUIT 30-71903002-1).</t>
        </is>
      </c>
      <c r="G13" s="25" t="inlineStr">
        <is>
          <t>MEDIO</t>
        </is>
      </c>
    </row>
    <row r="14" ht="60" customHeight="1">
      <c r="A14" s="11" t="inlineStr">
        <is>
          <t>2026-07</t>
        </is>
      </c>
      <c r="B14" s="11" t="inlineStr">
        <is>
          <t>01-07-2026</t>
        </is>
      </c>
      <c r="C14" s="11" t="inlineStr">
        <is>
          <t>LOPEZ RAMIREZ VIDAL</t>
        </is>
      </c>
      <c r="D14" s="23" t="n">
        <v>200000</v>
      </c>
      <c r="E14" s="11" t="inlineStr">
        <is>
          <t>Factura C + transferencia</t>
        </is>
      </c>
      <c r="F14" s="11" t="inlineStr">
        <is>
          <t>Factura de Lopez Ramirez Vidal (CUIT 20-94541540-2) pagada a Gustavo David Lopez Mareco (CUIT 20-37992492-2).</t>
        </is>
      </c>
      <c r="G14" s="25" t="inlineStr">
        <is>
          <t>MEDIO</t>
        </is>
      </c>
    </row>
    <row r="15" ht="60" customHeight="1">
      <c r="A15" s="11" t="inlineStr">
        <is>
          <t>2026-08</t>
        </is>
      </c>
      <c r="B15" s="11" t="inlineStr">
        <is>
          <t>21-08-2026</t>
        </is>
      </c>
      <c r="C15" s="11" t="inlineStr">
        <is>
          <t>MARIO LEONARDO ROTH</t>
        </is>
      </c>
      <c r="D15" s="23" t="n">
        <v>2650000</v>
      </c>
      <c r="E15" s="11" t="inlineStr">
        <is>
          <t>Adjuntos de la cuota 3</t>
        </is>
      </c>
      <c r="F15" s="11" t="inlineStr">
        <is>
          <t>Los comprobantes adjuntos son las transferencias del 29-05-2026 y del 13-07-2026 (cuotas 1 y 2). No hay comprobante de un pago el 21-08.</t>
        </is>
      </c>
      <c r="G15" s="25" t="inlineStr">
        <is>
          <t>MEDIO</t>
        </is>
      </c>
    </row>
    <row r="16" ht="60" customHeight="1">
      <c r="A16" s="11" t="inlineStr">
        <is>
          <t>2026-07</t>
        </is>
      </c>
      <c r="B16" s="11" t="inlineStr">
        <is>
          <t>13-07-2026</t>
        </is>
      </c>
      <c r="C16" s="11" t="inlineStr">
        <is>
          <t>PEÑALOZA ALEJANDRO ROBERTO</t>
        </is>
      </c>
      <c r="D16" s="23" t="n">
        <v>5000000</v>
      </c>
      <c r="E16" s="11" t="inlineStr">
        <is>
          <t>Factura C 00003-00000201</t>
        </is>
      </c>
      <c r="F16" s="11" t="inlineStr">
        <is>
          <t>Factura fechada 24-07 por un pago del 13-07. Sin comprobante de pago adjunto.</t>
        </is>
      </c>
      <c r="G16" s="25" t="inlineStr">
        <is>
          <t>MEDIO</t>
        </is>
      </c>
    </row>
    <row r="17" ht="60" customHeight="1">
      <c r="A17" s="11" t="inlineStr">
        <is>
          <t>ambos</t>
        </is>
      </c>
      <c r="B17" s="11" t="inlineStr"/>
      <c r="C17" s="11" t="inlineStr">
        <is>
          <t>Allianz, Berkley, Banco Galicia, Crocamo (julio), FATERYH (julio)</t>
        </is>
      </c>
      <c r="D17" s="23" t="n">
        <v>2340000</v>
      </c>
      <c r="E17" s="11" t="inlineStr">
        <is>
          <t>Sin adjuntos</t>
        </is>
      </c>
      <c r="F17" s="11" t="inlineStr">
        <is>
          <t>15 líneas de gasto sin ningún comprobante adjunto en Redconar.</t>
        </is>
      </c>
      <c r="G17" s="25" t="inlineStr">
        <is>
          <t>MEDIO</t>
        </is>
      </c>
    </row>
    <row r="18" ht="60" customHeight="1">
      <c r="A18" s="11" t="inlineStr">
        <is>
          <t>2026-08</t>
        </is>
      </c>
      <c r="B18" s="11" t="inlineStr">
        <is>
          <t>01-08-2026</t>
        </is>
      </c>
      <c r="C18" s="11" t="inlineStr">
        <is>
          <t>KEVIN LUCAS AVALOS</t>
        </is>
      </c>
      <c r="D18" s="23" t="n">
        <v>70000</v>
      </c>
      <c r="E18" s="11" t="inlineStr">
        <is>
          <t>Factura C 00001-00000005</t>
        </is>
      </c>
      <c r="F18" s="11" t="inlineStr">
        <is>
          <t>Pagado en efectivo sin recibo. La factura trae la leyenda de ARCA: CUIT del consorcio inactiva / no inscripta en la condición seleccionada.</t>
        </is>
      </c>
      <c r="G18" s="26" t="inlineStr">
        <is>
          <t>BAJO</t>
        </is>
      </c>
    </row>
    <row r="19" ht="60" customHeight="1">
      <c r="A19" s="11" t="inlineStr">
        <is>
          <t>2026-07</t>
        </is>
      </c>
      <c r="B19" s="11" t="inlineStr">
        <is>
          <t>01-07-2026</t>
        </is>
      </c>
      <c r="C19" s="11" t="inlineStr">
        <is>
          <t>Sueldos (Heres / Gonzales)</t>
        </is>
      </c>
      <c r="D19" s="23" t="n">
        <v>725001.4</v>
      </c>
      <c r="E19" s="11" t="inlineStr">
        <is>
          <t>Transferencias de haberes</t>
        </is>
      </c>
      <c r="F19" s="11" t="inlineStr">
        <is>
          <t>Se transfirió $2.020.331 (neto $2.370.332) y $2.375.536 (neto $2.750.537): descuento de adelantos de sueldo que no aparecen en la liquidación. A cuenta de $50.000 el 23-07.</t>
        </is>
      </c>
      <c r="G19" s="26" t="inlineStr">
        <is>
          <t>BAJO</t>
        </is>
      </c>
    </row>
  </sheetData>
  <autoFilter ref="A4:G19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8FA3BF"/>
    <outlinePr summaryBelow="1" summaryRight="1"/>
    <pageSetUpPr/>
  </sheetPr>
  <dimension ref="A1:L16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5" customWidth="1" min="2" max="2"/>
    <col width="12" customWidth="1" min="3" max="3"/>
    <col width="34" customWidth="1" min="4" max="4"/>
    <col width="16" customWidth="1" min="5" max="5"/>
    <col width="26" customWidth="1" min="6" max="6"/>
    <col width="16" customWidth="1" min="7" max="7"/>
    <col width="26" customWidth="1" min="8" max="8"/>
    <col width="50" customWidth="1" min="9" max="9"/>
    <col width="10" customWidth="1" min="10" max="10"/>
    <col width="40" customWidth="1" min="11" max="11"/>
    <col width="70" customWidth="1" min="12" max="12"/>
  </cols>
  <sheetData>
    <row r="1">
      <c r="A1" s="1" t="inlineStr">
        <is>
          <t>Índice de los 150 comprobantes descargados de Redconar</t>
        </is>
      </c>
    </row>
    <row r="2">
      <c r="A2" s="2" t="inlineStr">
        <is>
          <t>Carpeta: ~/Descargas/Comprobantes Rivadavia 2069/&lt;mes&gt;/. 'E' = adjunto del egreso (pago), 'T' = adjunto de la factura (ticket). Las líneas '(sin adjuntos)' no tienen ningún respaldo en el portal.</t>
        </is>
      </c>
    </row>
    <row r="4" ht="30" customHeight="1">
      <c r="A4" s="4" t="inlineStr">
        <is>
          <t>Mes</t>
        </is>
      </c>
      <c r="B4" s="4" t="inlineStr">
        <is>
          <t>#</t>
        </is>
      </c>
      <c r="C4" s="4" t="inlineStr">
        <is>
          <t>Fecha</t>
        </is>
      </c>
      <c r="D4" s="4" t="inlineStr">
        <is>
          <t>Proveedor (Redconar)</t>
        </is>
      </c>
      <c r="E4" s="4" t="inlineStr">
        <is>
          <t>Importe</t>
        </is>
      </c>
      <c r="F4" s="4" t="inlineStr">
        <is>
          <t>Caja / forma</t>
        </is>
      </c>
      <c r="G4" s="4" t="inlineStr">
        <is>
          <t>N° factura</t>
        </is>
      </c>
      <c r="H4" s="4" t="inlineStr">
        <is>
          <t>Rubro</t>
        </is>
      </c>
      <c r="I4" s="4" t="inlineStr">
        <is>
          <t>Descripción</t>
        </is>
      </c>
      <c r="J4" s="4" t="inlineStr">
        <is>
          <t>Tipo adjunto</t>
        </is>
      </c>
      <c r="K4" s="4" t="inlineStr">
        <is>
          <t>Nombre del adjunto</t>
        </is>
      </c>
      <c r="L4" s="4" t="inlineStr">
        <is>
          <t>Archivo</t>
        </is>
      </c>
    </row>
    <row r="5">
      <c r="A5" s="5" t="inlineStr">
        <is>
          <t>2026-08 Agosto</t>
        </is>
      </c>
      <c r="B5" s="10" t="n">
        <v>1</v>
      </c>
      <c r="C5" s="5" t="inlineStr">
        <is>
          <t>01-08-2026</t>
        </is>
      </c>
      <c r="D5" s="5" t="inlineStr">
        <is>
          <t>KEVIN LUCAS AVALOS</t>
        </is>
      </c>
      <c r="E5" s="6" t="n">
        <v>70000</v>
      </c>
      <c r="F5" s="48" t="inlineStr">
        <is>
          <t>$ 70,000.00 - CAJA</t>
        </is>
      </c>
      <c r="G5" s="5" t="inlineStr">
        <is>
          <t>00001-00000005</t>
        </is>
      </c>
      <c r="H5" s="5" t="inlineStr">
        <is>
          <t>GASTOS GENERALES</t>
        </is>
      </c>
      <c r="I5" s="5" t="inlineStr">
        <is>
          <t>POR ARREGLO CAMARAS</t>
        </is>
      </c>
      <c r="J5" s="5" t="inlineStr">
        <is>
          <t>Ticket</t>
        </is>
      </c>
      <c r="K5" s="5" t="inlineStr">
        <is>
          <t>1786543136.7252FC Nº5 KEVIN.pdf</t>
        </is>
      </c>
      <c r="L5" s="5" t="inlineStr">
        <is>
          <t>01-1 01-08-2026 KEVIN LUCAS AVALOS 70,000.00 T 1786543136.7252FC No5 KEVIN.pdf</t>
        </is>
      </c>
    </row>
    <row r="6">
      <c r="A6" s="5" t="inlineStr">
        <is>
          <t>2026-08 Agosto</t>
        </is>
      </c>
      <c r="B6" s="10" t="n">
        <v>2</v>
      </c>
      <c r="C6" s="5" t="inlineStr">
        <is>
          <t>04-08-2026</t>
        </is>
      </c>
      <c r="D6" s="5" t="inlineStr">
        <is>
          <t>Consorcio RIVADAVIA 2069</t>
        </is>
      </c>
      <c r="E6" s="6" t="n">
        <v>1424799</v>
      </c>
      <c r="F6" s="5" t="inlineStr">
        <is>
          <t>$ 1,424,799.00 - BANCO - Nro: -</t>
        </is>
      </c>
      <c r="G6" s="5" t="inlineStr"/>
      <c r="H6" s="5" t="inlineStr">
        <is>
          <t>SUELDOS Y CARGAS SOCIALES</t>
        </is>
      </c>
      <c r="I6" s="5" t="inlineStr">
        <is>
          <t>Sueldo Heres Miguel Angel - Nro: 584766 - Tipo: Sueldo - Período: Jul.</t>
        </is>
      </c>
      <c r="J6" s="5" t="inlineStr">
        <is>
          <t>Egreso</t>
        </is>
      </c>
      <c r="K6" s="5" t="inlineStr">
        <is>
          <t>Recibo 07-2026 MIGUEL PAgo RECIBO</t>
        </is>
      </c>
      <c r="L6" s="5" t="inlineStr">
        <is>
          <t>02-1 04-08-2026 Consorcio RIVADAVIA 2069 1,424,799.00 E Recibo 07-2026 MIGUEL PAgo RECIBO.pdf</t>
        </is>
      </c>
    </row>
    <row r="7">
      <c r="A7" s="5" t="inlineStr">
        <is>
          <t>2026-08 Agosto</t>
        </is>
      </c>
      <c r="B7" s="10" t="n">
        <v>2</v>
      </c>
      <c r="C7" s="5" t="inlineStr">
        <is>
          <t>04-08-2026</t>
        </is>
      </c>
      <c r="D7" s="5" t="inlineStr">
        <is>
          <t>Consorcio RIVADAVIA 2069</t>
        </is>
      </c>
      <c r="E7" s="6" t="n">
        <v>1424799</v>
      </c>
      <c r="F7" s="5" t="inlineStr">
        <is>
          <t>$ 1,424,799.00 - BANCO - Nro: -</t>
        </is>
      </c>
      <c r="G7" s="5" t="inlineStr"/>
      <c r="H7" s="5" t="inlineStr">
        <is>
          <t>SUELDOS Y CARGAS SOCIALES</t>
        </is>
      </c>
      <c r="I7" s="5" t="inlineStr">
        <is>
          <t>Sueldo Heres Miguel Angel - Nro: 584766 - Tipo: Sueldo - Período: Jul.</t>
        </is>
      </c>
      <c r="J7" s="5" t="inlineStr">
        <is>
          <t>Egreso</t>
        </is>
      </c>
      <c r="K7" s="5" t="inlineStr">
        <is>
          <t>Recibo 07-2026 MIGUEL PAgo</t>
        </is>
      </c>
      <c r="L7" s="5" t="inlineStr">
        <is>
          <t>02-2 04-08-2026 Consorcio RIVADAVIA 2069 1,424,799.00 E Recibo 07-2026 MIGUEL PAgo.pdf</t>
        </is>
      </c>
    </row>
    <row r="8">
      <c r="A8" s="5" t="inlineStr">
        <is>
          <t>2026-08 Agosto</t>
        </is>
      </c>
      <c r="B8" s="10" t="n">
        <v>2</v>
      </c>
      <c r="C8" s="5" t="inlineStr">
        <is>
          <t>04-08-2026</t>
        </is>
      </c>
      <c r="D8" s="5" t="inlineStr">
        <is>
          <t>Consorcio RIVADAVIA 2069</t>
        </is>
      </c>
      <c r="E8" s="6" t="n">
        <v>1424799</v>
      </c>
      <c r="F8" s="5" t="inlineStr">
        <is>
          <t>$ 1,424,799.00 - BANCO - Nro: -</t>
        </is>
      </c>
      <c r="G8" s="5" t="inlineStr"/>
      <c r="H8" s="5" t="inlineStr">
        <is>
          <t>SUELDOS Y CARGAS SOCIALES</t>
        </is>
      </c>
      <c r="I8" s="5" t="inlineStr">
        <is>
          <t>Sueldo Heres Miguel Angel - Nro: 584766 - Tipo: Sueldo - Período: Jul.</t>
        </is>
      </c>
      <c r="J8" s="5" t="inlineStr">
        <is>
          <t>Egreso</t>
        </is>
      </c>
      <c r="K8" s="5" t="inlineStr">
        <is>
          <t>Recibo 07-2026 MIGUEL</t>
        </is>
      </c>
      <c r="L8" s="5" t="inlineStr">
        <is>
          <t>02-3 04-08-2026 Consorcio RIVADAVIA 2069 1,424,799.00 E Recibo 07-2026 MIGUEL.pdf</t>
        </is>
      </c>
    </row>
    <row r="9">
      <c r="A9" s="5" t="inlineStr">
        <is>
          <t>2026-08 Agosto</t>
        </is>
      </c>
      <c r="B9" s="10" t="n">
        <v>3</v>
      </c>
      <c r="C9" s="5" t="inlineStr">
        <is>
          <t>04-08-2026</t>
        </is>
      </c>
      <c r="D9" s="5" t="inlineStr">
        <is>
          <t>Consorcio RIVADAVIA 2069</t>
        </is>
      </c>
      <c r="E9" s="6" t="n">
        <v>1774010</v>
      </c>
      <c r="F9" s="5" t="inlineStr">
        <is>
          <t>$ 1,774,010.00 - BANCO - Nro: -</t>
        </is>
      </c>
      <c r="G9" s="5" t="inlineStr"/>
      <c r="H9" s="5" t="inlineStr">
        <is>
          <t>SUELDOS Y CARGAS SOCIALES</t>
        </is>
      </c>
      <c r="I9" s="5" t="inlineStr">
        <is>
          <t>Sueldo Gonzales Ramon - Nro: 584774 - Tipo: Sueldo - Período: Julio ..</t>
        </is>
      </c>
      <c r="J9" s="5" t="inlineStr">
        <is>
          <t>Egreso</t>
        </is>
      </c>
      <c r="K9" s="5" t="inlineStr">
        <is>
          <t>RECIBO 07-2026 PAgo</t>
        </is>
      </c>
      <c r="L9" s="5" t="inlineStr">
        <is>
          <t>03-1 04-08-2026 Consorcio RIVADAVIA 2069 1,774,010.00 E RECIBO 07-2026 PAgo.pdf</t>
        </is>
      </c>
    </row>
    <row r="10">
      <c r="A10" s="5" t="inlineStr">
        <is>
          <t>2026-08 Agosto</t>
        </is>
      </c>
      <c r="B10" s="10" t="n">
        <v>3</v>
      </c>
      <c r="C10" s="5" t="inlineStr">
        <is>
          <t>04-08-2026</t>
        </is>
      </c>
      <c r="D10" s="5" t="inlineStr">
        <is>
          <t>Consorcio RIVADAVIA 2069</t>
        </is>
      </c>
      <c r="E10" s="6" t="n">
        <v>1774010</v>
      </c>
      <c r="F10" s="5" t="inlineStr">
        <is>
          <t>$ 1,774,010.00 - BANCO - Nro: -</t>
        </is>
      </c>
      <c r="G10" s="5" t="inlineStr"/>
      <c r="H10" s="5" t="inlineStr">
        <is>
          <t>SUELDOS Y CARGAS SOCIALES</t>
        </is>
      </c>
      <c r="I10" s="5" t="inlineStr">
        <is>
          <t>Sueldo Gonzales Ramon - Nro: 584774 - Tipo: Sueldo - Período: Julio ..</t>
        </is>
      </c>
      <c r="J10" s="5" t="inlineStr">
        <is>
          <t>Egreso</t>
        </is>
      </c>
      <c r="K10" s="5" t="inlineStr">
        <is>
          <t>RECIBO 07-2026</t>
        </is>
      </c>
      <c r="L10" s="5" t="inlineStr">
        <is>
          <t>03-2 04-08-2026 Consorcio RIVADAVIA 2069 1,774,010.00 E RECIBO 07-2026.pdf</t>
        </is>
      </c>
    </row>
    <row r="11">
      <c r="A11" s="5" t="inlineStr">
        <is>
          <t>2026-08 Agosto</t>
        </is>
      </c>
      <c r="B11" s="10" t="n">
        <v>3</v>
      </c>
      <c r="C11" s="5" t="inlineStr">
        <is>
          <t>04-08-2026</t>
        </is>
      </c>
      <c r="D11" s="5" t="inlineStr">
        <is>
          <t>Consorcio RIVADAVIA 2069</t>
        </is>
      </c>
      <c r="E11" s="6" t="n">
        <v>1774010</v>
      </c>
      <c r="F11" s="5" t="inlineStr">
        <is>
          <t>$ 1,774,010.00 - BANCO - Nro: -</t>
        </is>
      </c>
      <c r="G11" s="5" t="inlineStr"/>
      <c r="H11" s="5" t="inlineStr">
        <is>
          <t>SUELDOS Y CARGAS SOCIALES</t>
        </is>
      </c>
      <c r="I11" s="5" t="inlineStr">
        <is>
          <t>Sueldo Gonzales Ramon - Nro: 584774 - Tipo: Sueldo - Período: Julio ..</t>
        </is>
      </c>
      <c r="J11" s="5" t="inlineStr">
        <is>
          <t>Egreso</t>
        </is>
      </c>
      <c r="K11" s="5" t="inlineStr">
        <is>
          <t>Acuenta JULIO</t>
        </is>
      </c>
      <c r="L11" s="5" t="inlineStr">
        <is>
          <t>03-3 04-08-2026 Consorcio RIVADAVIA 2069 1,774,010.00 E Acuenta JULIO.pdf</t>
        </is>
      </c>
    </row>
    <row r="12">
      <c r="A12" s="5" t="inlineStr">
        <is>
          <t>2026-08 Agosto</t>
        </is>
      </c>
      <c r="B12" s="10" t="n">
        <v>4</v>
      </c>
      <c r="C12" s="5" t="inlineStr">
        <is>
          <t>04-08-2026</t>
        </is>
      </c>
      <c r="D12" s="5" t="inlineStr">
        <is>
          <t>GRUPO CONTROLSEG S. A.</t>
        </is>
      </c>
      <c r="E12" s="6" t="n">
        <v>55000</v>
      </c>
      <c r="F12" s="5" t="inlineStr">
        <is>
          <t>$ 55,000.00 - BANCO - Nro: -</t>
        </is>
      </c>
      <c r="G12" s="5" t="inlineStr">
        <is>
          <t>00002-00037163</t>
        </is>
      </c>
      <c r="H12" s="5" t="inlineStr">
        <is>
          <t>ABONOS Y SERVICIOS</t>
        </is>
      </c>
      <c r="I12" s="5" t="inlineStr">
        <is>
          <t>ABONO DE CONTROL DE ACCESO.- Período: 8, 2026</t>
        </is>
      </c>
      <c r="J12" s="5" t="inlineStr">
        <is>
          <t>Ticket</t>
        </is>
      </c>
      <c r="K12" s="5" t="inlineStr">
        <is>
          <t>FC Nº 37163 08-2026</t>
        </is>
      </c>
      <c r="L12" s="5" t="inlineStr">
        <is>
          <t>04-1 04-08-2026 GRUPO CONTROLSEG S. A. 55,000.00 T FC No 37163 08-2026.pdf</t>
        </is>
      </c>
    </row>
    <row r="13">
      <c r="A13" s="5" t="inlineStr">
        <is>
          <t>2026-08 Agosto</t>
        </is>
      </c>
      <c r="B13" s="10" t="n">
        <v>4</v>
      </c>
      <c r="C13" s="5" t="inlineStr">
        <is>
          <t>04-08-2026</t>
        </is>
      </c>
      <c r="D13" s="5" t="inlineStr">
        <is>
          <t>GRUPO CONTROLSEG S. A.</t>
        </is>
      </c>
      <c r="E13" s="6" t="n">
        <v>55000</v>
      </c>
      <c r="F13" s="5" t="inlineStr">
        <is>
          <t>$ 55,000.00 - BANCO - Nro: -</t>
        </is>
      </c>
      <c r="G13" s="5" t="inlineStr">
        <is>
          <t>00002-00037163</t>
        </is>
      </c>
      <c r="H13" s="5" t="inlineStr">
        <is>
          <t>ABONOS Y SERVICIOS</t>
        </is>
      </c>
      <c r="I13" s="5" t="inlineStr">
        <is>
          <t>ABONO DE CONTROL DE ACCESO.- Período: 8, 2026</t>
        </is>
      </c>
      <c r="J13" s="5" t="inlineStr">
        <is>
          <t>Ticket</t>
        </is>
      </c>
      <c r="K13" s="5" t="inlineStr">
        <is>
          <t>FC Nº 37163 08-2026 PAgo</t>
        </is>
      </c>
      <c r="L13" s="5" t="inlineStr">
        <is>
          <t>04-2 04-08-2026 GRUPO CONTROLSEG S. A. 55,000.00 T FC No 37163 08-2026 PAgo.pdf</t>
        </is>
      </c>
    </row>
    <row r="14">
      <c r="A14" s="5" t="inlineStr">
        <is>
          <t>2026-08 Agosto</t>
        </is>
      </c>
      <c r="B14" s="10" t="n">
        <v>5</v>
      </c>
      <c r="C14" s="5" t="inlineStr">
        <is>
          <t>04-08-2026</t>
        </is>
      </c>
      <c r="D14" s="5" t="inlineStr">
        <is>
          <t>LUIS MIGUEL RODRIGUEZ MONTILLA</t>
        </is>
      </c>
      <c r="E14" s="6" t="n">
        <v>48000</v>
      </c>
      <c r="F14" s="5" t="inlineStr">
        <is>
          <t>$ 48,000.00 - BANCO - Nro: -</t>
        </is>
      </c>
      <c r="G14" s="5" t="inlineStr">
        <is>
          <t>00001-00000401</t>
        </is>
      </c>
      <c r="H14" s="5" t="inlineStr">
        <is>
          <t>ABONOS Y SERVICIOS</t>
        </is>
      </c>
      <c r="I14" s="5" t="inlineStr">
        <is>
          <t>SERVICE REALIZADO EN PUERTA ENTRADA PRINCIPAL: SACAR RESORTE A CIERRAP</t>
        </is>
      </c>
      <c r="J14" s="5" t="inlineStr">
        <is>
          <t>Ticket</t>
        </is>
      </c>
      <c r="K14" s="5" t="inlineStr">
        <is>
          <t>1785945579.2263FC Nº 0401 MATHEU.pdf</t>
        </is>
      </c>
      <c r="L14" s="5" t="inlineStr">
        <is>
          <t>05-1 04-08-2026 LUIS MIGUEL RODRIGUEZ MONTILLA 48,000.00 T 1785945579.2263FC No 0401 MATHEU.pdf</t>
        </is>
      </c>
    </row>
    <row r="15">
      <c r="A15" s="5" t="inlineStr">
        <is>
          <t>2026-08 Agosto</t>
        </is>
      </c>
      <c r="B15" s="10" t="n">
        <v>5</v>
      </c>
      <c r="C15" s="5" t="inlineStr">
        <is>
          <t>04-08-2026</t>
        </is>
      </c>
      <c r="D15" s="5" t="inlineStr">
        <is>
          <t>LUIS MIGUEL RODRIGUEZ MONTILLA</t>
        </is>
      </c>
      <c r="E15" s="6" t="n">
        <v>48000</v>
      </c>
      <c r="F15" s="5" t="inlineStr">
        <is>
          <t>$ 48,000.00 - BANCO - Nro: -</t>
        </is>
      </c>
      <c r="G15" s="5" t="inlineStr">
        <is>
          <t>00001-00000401</t>
        </is>
      </c>
      <c r="H15" s="5" t="inlineStr">
        <is>
          <t>ABONOS Y SERVICIOS</t>
        </is>
      </c>
      <c r="I15" s="5" t="inlineStr">
        <is>
          <t>SERVICE REALIZADO EN PUERTA ENTRADA PRINCIPAL: SACAR RESORTE A CIERRAP</t>
        </is>
      </c>
      <c r="J15" s="5" t="inlineStr">
        <is>
          <t>Ticket</t>
        </is>
      </c>
      <c r="K15" s="5" t="inlineStr">
        <is>
          <t>FC Nº 0401 MATHEU  PAgo</t>
        </is>
      </c>
      <c r="L15" s="5" t="inlineStr">
        <is>
          <t>05-2 04-08-2026 LUIS MIGUEL RODRIGUEZ MONTILLA 48,000.00 T FC No 0401 MATHEU PAgo.pdf</t>
        </is>
      </c>
    </row>
    <row r="16">
      <c r="A16" s="5" t="inlineStr">
        <is>
          <t>2026-08 Agosto</t>
        </is>
      </c>
      <c r="B16" s="10" t="n">
        <v>6</v>
      </c>
      <c r="C16" s="5" t="inlineStr">
        <is>
          <t>04-08-2026</t>
        </is>
      </c>
      <c r="D16" s="5" t="inlineStr">
        <is>
          <t>SOLUCIONES VERTICALES SOLVER S.R.L.</t>
        </is>
      </c>
      <c r="E16" s="6" t="n">
        <v>259944</v>
      </c>
      <c r="F16" s="5" t="inlineStr">
        <is>
          <t>$ 259,944.00 - BANCO - Nro: -</t>
        </is>
      </c>
      <c r="G16" s="5" t="inlineStr">
        <is>
          <t>00002-00014560</t>
        </is>
      </c>
      <c r="H16" s="5" t="inlineStr">
        <is>
          <t>GASTOS DE LIMPIEZA</t>
        </is>
      </c>
      <c r="I16" s="5" t="inlineStr">
        <is>
          <t>ART LIMPIEZA. LAVANDINA 5L 4U. LIMPIADOR PISOS 5L LIMON 2U. LIMPIA...</t>
        </is>
      </c>
      <c r="J16" s="5" t="inlineStr">
        <is>
          <t>Ticket</t>
        </is>
      </c>
      <c r="K16" s="5" t="inlineStr">
        <is>
          <t>1785949011.9296FC Nº 14560 SOLVER.pdf</t>
        </is>
      </c>
      <c r="L16" s="5" t="inlineStr">
        <is>
          <t>06-1 04-08-2026 SOLUCIONES VERTICALES SOLVER S 259,944.00 T 1785949011.9296FC No 14560 SOLVER.pdf</t>
        </is>
      </c>
    </row>
    <row r="17">
      <c r="A17" s="5" t="inlineStr">
        <is>
          <t>2026-08 Agosto</t>
        </is>
      </c>
      <c r="B17" s="10" t="n">
        <v>6</v>
      </c>
      <c r="C17" s="5" t="inlineStr">
        <is>
          <t>04-08-2026</t>
        </is>
      </c>
      <c r="D17" s="5" t="inlineStr">
        <is>
          <t>SOLUCIONES VERTICALES SOLVER S.R.L.</t>
        </is>
      </c>
      <c r="E17" s="6" t="n">
        <v>259944</v>
      </c>
      <c r="F17" s="5" t="inlineStr">
        <is>
          <t>$ 259,944.00 - BANCO - Nro: -</t>
        </is>
      </c>
      <c r="G17" s="5" t="inlineStr">
        <is>
          <t>00002-00014560</t>
        </is>
      </c>
      <c r="H17" s="5" t="inlineStr">
        <is>
          <t>GASTOS DE LIMPIEZA</t>
        </is>
      </c>
      <c r="I17" s="5" t="inlineStr">
        <is>
          <t>ART LIMPIEZA. LAVANDINA 5L 4U. LIMPIADOR PISOS 5L LIMON 2U. LIMPIA...</t>
        </is>
      </c>
      <c r="J17" s="5" t="inlineStr">
        <is>
          <t>Ticket</t>
        </is>
      </c>
      <c r="K17" s="5" t="inlineStr">
        <is>
          <t>FC Nº 14560 SOLVER PAgo</t>
        </is>
      </c>
      <c r="L17" s="5" t="inlineStr">
        <is>
          <t>06-2 04-08-2026 SOLUCIONES VERTICALES SOLVER S 259,944.00 T FC No 14560 SOLVER PAgo.pdf</t>
        </is>
      </c>
    </row>
    <row r="18">
      <c r="A18" s="5" t="inlineStr">
        <is>
          <t>2026-08 Agosto</t>
        </is>
      </c>
      <c r="B18" s="10" t="n">
        <v>7</v>
      </c>
      <c r="C18" s="5" t="inlineStr">
        <is>
          <t>04-08-2026</t>
        </is>
      </c>
      <c r="D18" s="5" t="inlineStr">
        <is>
          <t>AGIP-ABL</t>
        </is>
      </c>
      <c r="E18" s="6" t="n">
        <v>350657.78</v>
      </c>
      <c r="F18" s="5" t="inlineStr">
        <is>
          <t>$ 350,657.78 - BANCO - Nro: -</t>
        </is>
      </c>
      <c r="G18" s="5" t="inlineStr"/>
      <c r="H18" s="5" t="inlineStr">
        <is>
          <t>IMPUESTOS</t>
        </is>
      </c>
      <c r="I18" s="5" t="inlineStr">
        <is>
          <t>PAGO ABL PARTIDA 2813079. - Período: 8, 2026</t>
        </is>
      </c>
      <c r="J18" s="5" t="inlineStr">
        <is>
          <t>Egreso</t>
        </is>
      </c>
      <c r="K18" s="5" t="inlineStr">
        <is>
          <t>AGIP-ABL</t>
        </is>
      </c>
      <c r="L18" s="5" t="inlineStr">
        <is>
          <t>07-1 04-08-2026 AGIP-ABL 350,657.78 E AGIP-ABL.pdf</t>
        </is>
      </c>
    </row>
    <row r="19">
      <c r="A19" s="5" t="inlineStr">
        <is>
          <t>2026-08 Agosto</t>
        </is>
      </c>
      <c r="B19" s="10" t="n">
        <v>7</v>
      </c>
      <c r="C19" s="5" t="inlineStr">
        <is>
          <t>04-08-2026</t>
        </is>
      </c>
      <c r="D19" s="5" t="inlineStr">
        <is>
          <t>AGIP-ABL</t>
        </is>
      </c>
      <c r="E19" s="6" t="n">
        <v>350657.78</v>
      </c>
      <c r="F19" s="5" t="inlineStr">
        <is>
          <t>$ 350,657.78 - BANCO - Nro: -</t>
        </is>
      </c>
      <c r="G19" s="5" t="inlineStr"/>
      <c r="H19" s="5" t="inlineStr">
        <is>
          <t>IMPUESTOS</t>
        </is>
      </c>
      <c r="I19" s="5" t="inlineStr">
        <is>
          <t>PAGO ABL PARTIDA 2813079. - Período: 8, 2026</t>
        </is>
      </c>
      <c r="J19" s="5" t="inlineStr">
        <is>
          <t>Egreso</t>
        </is>
      </c>
      <c r="K19" s="5" t="inlineStr">
        <is>
          <t>AGIP-ABL Pago</t>
        </is>
      </c>
      <c r="L19" s="5" t="inlineStr">
        <is>
          <t>07-2 04-08-2026 AGIP-ABL 350,657.78 E AGIP-ABL Pago.pdf</t>
        </is>
      </c>
    </row>
    <row r="20">
      <c r="A20" s="5" t="inlineStr">
        <is>
          <t>2026-08 Agosto</t>
        </is>
      </c>
      <c r="B20" s="10" t="n">
        <v>8</v>
      </c>
      <c r="C20" s="5" t="inlineStr">
        <is>
          <t>05-08-2026</t>
        </is>
      </c>
      <c r="D20" s="5" t="inlineStr">
        <is>
          <t>ARCA - AGENCIA DE RECAUDACIÓN Y CONTROL ADUANERO</t>
        </is>
      </c>
      <c r="E20" s="6" t="n">
        <v>256260.11</v>
      </c>
      <c r="F20" s="5" t="inlineStr">
        <is>
          <t>$ 256,260.11 - BANCO - Nro: -</t>
        </is>
      </c>
      <c r="G20" s="5" t="inlineStr"/>
      <c r="H20" s="5" t="inlineStr">
        <is>
          <t>SUELDOS Y CARGAS SOCIALES</t>
        </is>
      </c>
      <c r="I20" s="5" t="inlineStr">
        <is>
          <t>RETENCIÓN SOBRE FACTURA COOPETATIVA C.S.I FC Nº 4833 PERIODO JUNIO 2..</t>
        </is>
      </c>
      <c r="J20" s="5" t="inlineStr">
        <is>
          <t>Egreso</t>
        </is>
      </c>
      <c r="K20" s="5" t="inlineStr">
        <is>
          <t>IVA ARCA</t>
        </is>
      </c>
      <c r="L20" s="5" t="inlineStr">
        <is>
          <t>08-1 05-08-2026 ARCA - AGENCIA DE RECAUDACION  256,260.11 E IVA ARCA.pdf</t>
        </is>
      </c>
    </row>
    <row r="21">
      <c r="A21" s="5" t="inlineStr">
        <is>
          <t>2026-08 Agosto</t>
        </is>
      </c>
      <c r="B21" s="10" t="n">
        <v>8</v>
      </c>
      <c r="C21" s="5" t="inlineStr">
        <is>
          <t>05-08-2026</t>
        </is>
      </c>
      <c r="D21" s="5" t="inlineStr">
        <is>
          <t>ARCA - AGENCIA DE RECAUDACIÓN Y CONTROL ADUANERO</t>
        </is>
      </c>
      <c r="E21" s="6" t="n">
        <v>256260.11</v>
      </c>
      <c r="F21" s="5" t="inlineStr">
        <is>
          <t>$ 256,260.11 - BANCO - Nro: -</t>
        </is>
      </c>
      <c r="G21" s="5" t="inlineStr"/>
      <c r="H21" s="5" t="inlineStr">
        <is>
          <t>SUELDOS Y CARGAS SOCIALES</t>
        </is>
      </c>
      <c r="I21" s="5" t="inlineStr">
        <is>
          <t>RETENCIÓN SOBRE FACTURA COOPETATIVA C.S.I FC Nº 4833 PERIODO JUNIO 2..</t>
        </is>
      </c>
      <c r="J21" s="5" t="inlineStr">
        <is>
          <t>Egreso</t>
        </is>
      </c>
      <c r="K21" s="5" t="inlineStr">
        <is>
          <t>VEP Nº 1660337317</t>
        </is>
      </c>
      <c r="L21" s="5" t="inlineStr">
        <is>
          <t>08-2 05-08-2026 ARCA - AGENCIA DE RECAUDACION  256,260.11 E VEP No 1660337317.pdf</t>
        </is>
      </c>
    </row>
    <row r="22">
      <c r="A22" s="5" t="inlineStr">
        <is>
          <t>2026-08 Agosto</t>
        </is>
      </c>
      <c r="B22" s="10" t="n">
        <v>8</v>
      </c>
      <c r="C22" s="5" t="inlineStr">
        <is>
          <t>05-08-2026</t>
        </is>
      </c>
      <c r="D22" s="5" t="inlineStr">
        <is>
          <t>ARCA - AGENCIA DE RECAUDACIÓN Y CONTROL ADUANERO</t>
        </is>
      </c>
      <c r="E22" s="6" t="n">
        <v>256260.11</v>
      </c>
      <c r="F22" s="5" t="inlineStr">
        <is>
          <t>$ 256,260.11 - BANCO - Nro: -</t>
        </is>
      </c>
      <c r="G22" s="5" t="inlineStr"/>
      <c r="H22" s="5" t="inlineStr">
        <is>
          <t>SUELDOS Y CARGAS SOCIALES</t>
        </is>
      </c>
      <c r="I22" s="5" t="inlineStr">
        <is>
          <t>RETENCIÓN SOBRE FACTURA COOPETATIVA C.S.I FC Nº 4833 PERIODO JUNIO 2..</t>
        </is>
      </c>
      <c r="J22" s="5" t="inlineStr">
        <is>
          <t>Egreso</t>
        </is>
      </c>
      <c r="K22" s="5" t="inlineStr">
        <is>
          <t>IVA</t>
        </is>
      </c>
      <c r="L22" s="5" t="inlineStr">
        <is>
          <t>08-3 05-08-2026 ARCA - AGENCIA DE RECAUDACION  256,260.11 E IVA.pdf</t>
        </is>
      </c>
    </row>
    <row r="23">
      <c r="A23" s="5" t="inlineStr">
        <is>
          <t>2026-08 Agosto</t>
        </is>
      </c>
      <c r="B23" s="10" t="n">
        <v>8</v>
      </c>
      <c r="C23" s="5" t="inlineStr">
        <is>
          <t>05-08-2026</t>
        </is>
      </c>
      <c r="D23" s="5" t="inlineStr">
        <is>
          <t>ARCA - AGENCIA DE RECAUDACIÓN Y CONTROL ADUANERO</t>
        </is>
      </c>
      <c r="E23" s="6" t="n">
        <v>256260.11</v>
      </c>
      <c r="F23" s="5" t="inlineStr">
        <is>
          <t>$ 256,260.11 - BANCO - Nro: -</t>
        </is>
      </c>
      <c r="G23" s="5" t="inlineStr"/>
      <c r="H23" s="5" t="inlineStr">
        <is>
          <t>SUELDOS Y CARGAS SOCIALES</t>
        </is>
      </c>
      <c r="I23" s="5" t="inlineStr">
        <is>
          <t>RETENCIÓN SOBRE FACTURA COOPETATIVA C.S.I FC Nº 4833 PERIODO JUNIO 2..</t>
        </is>
      </c>
      <c r="J23" s="5" t="inlineStr">
        <is>
          <t>Egreso</t>
        </is>
      </c>
      <c r="K23" s="5" t="inlineStr">
        <is>
          <t>IVA DJ</t>
        </is>
      </c>
      <c r="L23" s="5" t="inlineStr">
        <is>
          <t>08-4 05-08-2026 ARCA - AGENCIA DE RECAUDACION  256,260.11 E IVA DJ.pdf</t>
        </is>
      </c>
    </row>
    <row r="24">
      <c r="A24" s="5" t="inlineStr">
        <is>
          <t>2026-08 Agosto</t>
        </is>
      </c>
      <c r="B24" s="10" t="n">
        <v>8</v>
      </c>
      <c r="C24" s="5" t="inlineStr">
        <is>
          <t>05-08-2026</t>
        </is>
      </c>
      <c r="D24" s="5" t="inlineStr">
        <is>
          <t>ARCA - AGENCIA DE RECAUDACIÓN Y CONTROL ADUANERO</t>
        </is>
      </c>
      <c r="E24" s="6" t="n">
        <v>256260.11</v>
      </c>
      <c r="F24" s="5" t="inlineStr">
        <is>
          <t>$ 256,260.11 - BANCO - Nro: -</t>
        </is>
      </c>
      <c r="G24" s="5" t="inlineStr"/>
      <c r="H24" s="5" t="inlineStr">
        <is>
          <t>SUELDOS Y CARGAS SOCIALES</t>
        </is>
      </c>
      <c r="I24" s="5" t="inlineStr">
        <is>
          <t>RETENCIÓN SOBRE FACTURA COOPETATIVA C.S.I FC Nº 4833 PERIODO JUNIO 2..</t>
        </is>
      </c>
      <c r="J24" s="5" t="inlineStr">
        <is>
          <t>Egreso</t>
        </is>
      </c>
      <c r="K24" s="5" t="inlineStr">
        <is>
          <t>VEP Nº 1660337317 Pago</t>
        </is>
      </c>
      <c r="L24" s="5" t="inlineStr">
        <is>
          <t>08-5 05-08-2026 ARCA - AGENCIA DE RECAUDACION  256,260.11 E VEP No 1660337317 Pago.pdf</t>
        </is>
      </c>
    </row>
    <row r="25">
      <c r="A25" s="5" t="inlineStr">
        <is>
          <t>2026-08 Agosto</t>
        </is>
      </c>
      <c r="B25" s="10" t="n">
        <v>9</v>
      </c>
      <c r="C25" s="5" t="inlineStr">
        <is>
          <t>05-08-2026</t>
        </is>
      </c>
      <c r="D25" s="5" t="inlineStr">
        <is>
          <t>BERKLEY CIA DE SEGUROS</t>
        </is>
      </c>
      <c r="E25" s="6" t="n">
        <v>39711.71</v>
      </c>
      <c r="F25" s="5" t="inlineStr">
        <is>
          <t>$ 39,711.71 - BANCO</t>
        </is>
      </c>
      <c r="G25" s="5" t="inlineStr"/>
      <c r="H25" s="5" t="inlineStr">
        <is>
          <t>SEGUROS</t>
        </is>
      </c>
      <c r="I25" s="5" t="inlineStr">
        <is>
          <t>POLIZA Nº 17- 35287 SEGURO DE VIDA COLECTIVO. ASEGURADO :2 VIDAS. G...</t>
        </is>
      </c>
      <c r="J25" s="5" t="inlineStr"/>
      <c r="K25" s="47" t="inlineStr">
        <is>
          <t>(sin adjuntos)</t>
        </is>
      </c>
      <c r="L25" s="5" t="inlineStr"/>
    </row>
    <row r="26">
      <c r="A26" s="5" t="inlineStr">
        <is>
          <t>2026-08 Agosto</t>
        </is>
      </c>
      <c r="B26" s="10" t="n">
        <v>10</v>
      </c>
      <c r="C26" s="5" t="inlineStr">
        <is>
          <t>06-08-2026</t>
        </is>
      </c>
      <c r="D26" s="5" t="inlineStr">
        <is>
          <t>ALLIANZ ARGENTINA COMPAÑIA DE SEGUROS SOCIEDAD ANONIMA</t>
        </is>
      </c>
      <c r="E26" s="6" t="n">
        <v>268652</v>
      </c>
      <c r="F26" s="5" t="inlineStr">
        <is>
          <t>$ 268,652.00 - BANCO</t>
        </is>
      </c>
      <c r="G26" s="5" t="inlineStr"/>
      <c r="H26" s="5" t="inlineStr">
        <is>
          <t>SEGUROS</t>
        </is>
      </c>
      <c r="I26" s="5" t="inlineStr">
        <is>
          <t>SEGURO INTEGRAL DEL CONSORCIO PÓLIZA Nº 250230772503. VIGENCIA DESD...</t>
        </is>
      </c>
      <c r="J26" s="5" t="inlineStr"/>
      <c r="K26" s="47" t="inlineStr">
        <is>
          <t>(sin adjuntos)</t>
        </is>
      </c>
      <c r="L26" s="5" t="inlineStr"/>
    </row>
    <row r="27">
      <c r="A27" s="5" t="inlineStr">
        <is>
          <t>2026-08 Agosto</t>
        </is>
      </c>
      <c r="B27" s="10" t="n">
        <v>11</v>
      </c>
      <c r="C27" s="5" t="inlineStr">
        <is>
          <t>06-08-2026</t>
        </is>
      </c>
      <c r="D27" s="5" t="inlineStr">
        <is>
          <t>ALLIANZ ARGENTINA COMPAÑIA DE SEGUROS SOCIEDAD ANONIMA</t>
        </is>
      </c>
      <c r="E27" s="6" t="n">
        <v>8128</v>
      </c>
      <c r="F27" s="5" t="inlineStr">
        <is>
          <t>$ 8,128.00 - BANCO</t>
        </is>
      </c>
      <c r="G27" s="5" t="inlineStr"/>
      <c r="H27" s="5" t="inlineStr">
        <is>
          <t>SEGUROS</t>
        </is>
      </c>
      <c r="I27" s="5" t="inlineStr">
        <is>
          <t>SEGURO INTEGRAL DEL CONSORCIO PÓLIZA Nº 250230772503. ENDOSO Nº1 V...</t>
        </is>
      </c>
      <c r="J27" s="5" t="inlineStr"/>
      <c r="K27" s="47" t="inlineStr">
        <is>
          <t>(sin adjuntos)</t>
        </is>
      </c>
      <c r="L27" s="5" t="inlineStr"/>
    </row>
    <row r="28">
      <c r="A28" s="5" t="inlineStr">
        <is>
          <t>2026-08 Agosto</t>
        </is>
      </c>
      <c r="B28" s="10" t="n">
        <v>12</v>
      </c>
      <c r="C28" s="5" t="inlineStr">
        <is>
          <t>06-08-2026</t>
        </is>
      </c>
      <c r="D28" s="5" t="inlineStr">
        <is>
          <t>ALLIANZ ARGENTINA COMPAÑIA DE SEGUROS SOCIEDAD ANONIMA</t>
        </is>
      </c>
      <c r="E28" s="6" t="n">
        <v>382377</v>
      </c>
      <c r="F28" s="5" t="inlineStr">
        <is>
          <t>$ 382,377.00 - BANCO</t>
        </is>
      </c>
      <c r="G28" s="5" t="inlineStr"/>
      <c r="H28" s="5" t="inlineStr">
        <is>
          <t>SEGUROS</t>
        </is>
      </c>
      <c r="I28" s="5" t="inlineStr">
        <is>
          <t>SEGURO INTEGRAL DEL CONSORCIO PÓLIZA Nº 250230772503. ENDOSO Nº2 V...</t>
        </is>
      </c>
      <c r="J28" s="5" t="inlineStr"/>
      <c r="K28" s="47" t="inlineStr">
        <is>
          <t>(sin adjuntos)</t>
        </is>
      </c>
      <c r="L28" s="5" t="inlineStr"/>
    </row>
    <row r="29">
      <c r="A29" s="5" t="inlineStr">
        <is>
          <t>2026-08 Agosto</t>
        </is>
      </c>
      <c r="B29" s="10" t="n">
        <v>13</v>
      </c>
      <c r="C29" s="5" t="inlineStr">
        <is>
          <t>09-08-2026</t>
        </is>
      </c>
      <c r="D29" s="5" t="inlineStr">
        <is>
          <t>ESCUCHURI MARCELO LUIS</t>
        </is>
      </c>
      <c r="E29" s="6" t="n">
        <v>233000</v>
      </c>
      <c r="F29" s="5" t="inlineStr">
        <is>
          <t>$ 233,000.00 - BANCO - Nro: -</t>
        </is>
      </c>
      <c r="G29" s="5" t="inlineStr">
        <is>
          <t>6494</t>
        </is>
      </c>
      <c r="H29" s="5" t="inlineStr">
        <is>
          <t>ABONOS Y SERVICIOS</t>
        </is>
      </c>
      <c r="I29" s="5" t="inlineStr">
        <is>
          <t>ABONO DESINSECTACION. DESRATIZACION PREVENTIVA EN ESPACIOS COMUNES, C.</t>
        </is>
      </c>
      <c r="J29" s="5" t="inlineStr">
        <is>
          <t>Ticket</t>
        </is>
      </c>
      <c r="K29" s="5" t="inlineStr">
        <is>
          <t>FC Nº 6494 08-2026 RECIBO</t>
        </is>
      </c>
      <c r="L29" s="5" t="inlineStr">
        <is>
          <t>13-1 09-08-2026 ESCUCHURI MARCELO LUIS 233,000.00 T FC No 6494 08-2026 RECIBO.pdf</t>
        </is>
      </c>
    </row>
    <row r="30">
      <c r="A30" s="5" t="inlineStr">
        <is>
          <t>2026-08 Agosto</t>
        </is>
      </c>
      <c r="B30" s="10" t="n">
        <v>14</v>
      </c>
      <c r="C30" s="5" t="inlineStr">
        <is>
          <t>09-08-2026</t>
        </is>
      </c>
      <c r="D30" s="5" t="inlineStr">
        <is>
          <t>METALURGICA LARRAUDE S.A.-MATHIL MATAFUEGOS</t>
        </is>
      </c>
      <c r="E30" s="6" t="n">
        <v>75000</v>
      </c>
      <c r="F30" s="5" t="inlineStr">
        <is>
          <t>$ 75,000.00 - BANCO - Nro: -</t>
        </is>
      </c>
      <c r="G30" s="5" t="inlineStr">
        <is>
          <t>0008-00033655</t>
        </is>
      </c>
      <c r="H30" s="5" t="inlineStr">
        <is>
          <t>ABONOS Y SERVICIOS</t>
        </is>
      </c>
      <c r="I30" s="5" t="inlineStr">
        <is>
          <t>MANT.INSTALACION S/RES. N°405/AGC/19-ANEXO IV ABONO MENSUAL DICIEMBRE.</t>
        </is>
      </c>
      <c r="J30" s="5" t="inlineStr">
        <is>
          <t>Ticket</t>
        </is>
      </c>
      <c r="K30" s="5" t="inlineStr">
        <is>
          <t>1787068694.6188FC Nº33655 12-2025.pdf</t>
        </is>
      </c>
      <c r="L30" s="5" t="inlineStr">
        <is>
          <t>14-1 09-08-2026 METALURGICA LARRAUDE S.A.-MATH 75,000.00 T 1787068694.6188FC No33655 12-2025.pdf</t>
        </is>
      </c>
    </row>
    <row r="31">
      <c r="A31" s="5" t="inlineStr">
        <is>
          <t>2026-08 Agosto</t>
        </is>
      </c>
      <c r="B31" s="10" t="n">
        <v>14</v>
      </c>
      <c r="C31" s="5" t="inlineStr">
        <is>
          <t>09-08-2026</t>
        </is>
      </c>
      <c r="D31" s="5" t="inlineStr">
        <is>
          <t>METALURGICA LARRAUDE S.A.-MATHIL MATAFUEGOS</t>
        </is>
      </c>
      <c r="E31" s="6" t="n">
        <v>75000</v>
      </c>
      <c r="F31" s="5" t="inlineStr">
        <is>
          <t>$ 75,000.00 - BANCO - Nro: -</t>
        </is>
      </c>
      <c r="G31" s="5" t="inlineStr">
        <is>
          <t>0008-00033655</t>
        </is>
      </c>
      <c r="H31" s="5" t="inlineStr">
        <is>
          <t>ABONOS Y SERVICIOS</t>
        </is>
      </c>
      <c r="I31" s="5" t="inlineStr">
        <is>
          <t>MANT.INSTALACION S/RES. N°405/AGC/19-ANEXO IV ABONO MENSUAL DICIEMBRE.</t>
        </is>
      </c>
      <c r="J31" s="5" t="inlineStr">
        <is>
          <t>Ticket</t>
        </is>
      </c>
      <c r="K31" s="5" t="inlineStr">
        <is>
          <t>FC Nº33655 12-2025 PAgo</t>
        </is>
      </c>
      <c r="L31" s="5" t="inlineStr">
        <is>
          <t>14-2 09-08-2026 METALURGICA LARRAUDE S.A.-MATH 75,000.00 T FC No33655 12-2025 PAgo.pdf</t>
        </is>
      </c>
    </row>
    <row r="32">
      <c r="A32" s="5" t="inlineStr">
        <is>
          <t>2026-08 Agosto</t>
        </is>
      </c>
      <c r="B32" s="10" t="n">
        <v>15</v>
      </c>
      <c r="C32" s="5" t="inlineStr">
        <is>
          <t>09-08-2026</t>
        </is>
      </c>
      <c r="D32" s="5" t="inlineStr">
        <is>
          <t>METALURGICA LARRAUDE S.A.-MATHIL MATAFUEGOS</t>
        </is>
      </c>
      <c r="E32" s="6" t="n">
        <v>75000</v>
      </c>
      <c r="F32" s="5" t="inlineStr">
        <is>
          <t>$ 75,000.00 - BANCO - Nro: -</t>
        </is>
      </c>
      <c r="G32" s="5" t="inlineStr">
        <is>
          <t>0008-00033304</t>
        </is>
      </c>
      <c r="H32" s="5" t="inlineStr">
        <is>
          <t>ABONOS Y SERVICIOS</t>
        </is>
      </c>
      <c r="I32" s="5" t="inlineStr">
        <is>
          <t>MANT.INSTALACION S/RES. N°405/AGC/19-ANEXO IV ABONO MENSUAL NOVIEMBRE.</t>
        </is>
      </c>
      <c r="J32" s="5" t="inlineStr">
        <is>
          <t>Ticket</t>
        </is>
      </c>
      <c r="K32" s="5" t="inlineStr">
        <is>
          <t>1787068940.4495FC N° 33304 11-2025.pdf</t>
        </is>
      </c>
      <c r="L32" s="5" t="inlineStr">
        <is>
          <t>15-1 09-08-2026 METALURGICA LARRAUDE S.A.-MATH 75,000.00 T 1787068940.4495FC N_ 33304 11-2025.pdf</t>
        </is>
      </c>
    </row>
    <row r="33">
      <c r="A33" s="5" t="inlineStr">
        <is>
          <t>2026-08 Agosto</t>
        </is>
      </c>
      <c r="B33" s="10" t="n">
        <v>15</v>
      </c>
      <c r="C33" s="5" t="inlineStr">
        <is>
          <t>09-08-2026</t>
        </is>
      </c>
      <c r="D33" s="5" t="inlineStr">
        <is>
          <t>METALURGICA LARRAUDE S.A.-MATHIL MATAFUEGOS</t>
        </is>
      </c>
      <c r="E33" s="6" t="n">
        <v>75000</v>
      </c>
      <c r="F33" s="5" t="inlineStr">
        <is>
          <t>$ 75,000.00 - BANCO - Nro: -</t>
        </is>
      </c>
      <c r="G33" s="5" t="inlineStr">
        <is>
          <t>0008-00033304</t>
        </is>
      </c>
      <c r="H33" s="5" t="inlineStr">
        <is>
          <t>ABONOS Y SERVICIOS</t>
        </is>
      </c>
      <c r="I33" s="5" t="inlineStr">
        <is>
          <t>MANT.INSTALACION S/RES. N°405/AGC/19-ANEXO IV ABONO MENSUAL NOVIEMBRE.</t>
        </is>
      </c>
      <c r="J33" s="5" t="inlineStr">
        <is>
          <t>Ticket</t>
        </is>
      </c>
      <c r="K33" s="5" t="inlineStr">
        <is>
          <t>FC N° 33304 11-2025 PAgo</t>
        </is>
      </c>
      <c r="L33" s="5" t="inlineStr">
        <is>
          <t>15-2 09-08-2026 METALURGICA LARRAUDE S.A.-MATH 75,000.00 T FC N_ 33304 11-2025 PAgo.pdf</t>
        </is>
      </c>
    </row>
    <row r="34">
      <c r="A34" s="5" t="inlineStr">
        <is>
          <t>2026-08 Agosto</t>
        </is>
      </c>
      <c r="B34" s="10" t="n">
        <v>16</v>
      </c>
      <c r="C34" s="5" t="inlineStr">
        <is>
          <t>10-08-2026</t>
        </is>
      </c>
      <c r="D34" s="5" t="inlineStr">
        <is>
          <t>ARCA - AGENCIA DE RECAUDACIÓN Y CONTROL ADUANERO</t>
        </is>
      </c>
      <c r="E34" s="6" t="n">
        <v>1920211.16</v>
      </c>
      <c r="F34" s="5" t="inlineStr">
        <is>
          <t>$ 1,920,211.16 - BANCO - Nro: -</t>
        </is>
      </c>
      <c r="G34" s="5" t="inlineStr"/>
      <c r="H34" s="5" t="inlineStr">
        <is>
          <t>SUELDOS Y CARGAS SOCIALES</t>
        </is>
      </c>
      <c r="I34" s="5" t="inlineStr">
        <is>
          <t>FORM. 931. CONTRIBUCIONES SEGURIDAD SOCIAL $770.237,88/ APORTE DE SEG.</t>
        </is>
      </c>
      <c r="J34" s="5" t="inlineStr">
        <is>
          <t>Egreso</t>
        </is>
      </c>
      <c r="K34" s="5" t="inlineStr">
        <is>
          <t>07-2026 F</t>
        </is>
      </c>
      <c r="L34" s="5" t="inlineStr">
        <is>
          <t>16-1 10-08-2026 ARCA - AGENCIA DE RECAUDACION  1,920,211.16 E 07-2026 F.pdf</t>
        </is>
      </c>
    </row>
    <row r="35">
      <c r="A35" s="5" t="inlineStr">
        <is>
          <t>2026-08 Agosto</t>
        </is>
      </c>
      <c r="B35" s="10" t="n">
        <v>16</v>
      </c>
      <c r="C35" s="5" t="inlineStr">
        <is>
          <t>10-08-2026</t>
        </is>
      </c>
      <c r="D35" s="5" t="inlineStr">
        <is>
          <t>ARCA - AGENCIA DE RECAUDACIÓN Y CONTROL ADUANERO</t>
        </is>
      </c>
      <c r="E35" s="6" t="n">
        <v>1920211.16</v>
      </c>
      <c r="F35" s="5" t="inlineStr">
        <is>
          <t>$ 1,920,211.16 - BANCO - Nro: -</t>
        </is>
      </c>
      <c r="G35" s="5" t="inlineStr"/>
      <c r="H35" s="5" t="inlineStr">
        <is>
          <t>SUELDOS Y CARGAS SOCIALES</t>
        </is>
      </c>
      <c r="I35" s="5" t="inlineStr">
        <is>
          <t>FORM. 931. CONTRIBUCIONES SEGURIDAD SOCIAL $770.237,88/ APORTE DE SEG.</t>
        </is>
      </c>
      <c r="J35" s="5" t="inlineStr">
        <is>
          <t>Egreso</t>
        </is>
      </c>
      <c r="K35" s="5" t="inlineStr">
        <is>
          <t>07-2026 VEP Nº 1664816776 PAgo</t>
        </is>
      </c>
      <c r="L35" s="5" t="inlineStr">
        <is>
          <t>16-2 10-08-2026 ARCA - AGENCIA DE RECAUDACION  1,920,211.16 E 07-2026 VEP No 1664816776 PAgo.pdf</t>
        </is>
      </c>
    </row>
    <row r="36">
      <c r="A36" s="5" t="inlineStr">
        <is>
          <t>2026-08 Agosto</t>
        </is>
      </c>
      <c r="B36" s="10" t="n">
        <v>16</v>
      </c>
      <c r="C36" s="5" t="inlineStr">
        <is>
          <t>10-08-2026</t>
        </is>
      </c>
      <c r="D36" s="5" t="inlineStr">
        <is>
          <t>ARCA - AGENCIA DE RECAUDACIÓN Y CONTROL ADUANERO</t>
        </is>
      </c>
      <c r="E36" s="6" t="n">
        <v>1920211.16</v>
      </c>
      <c r="F36" s="5" t="inlineStr">
        <is>
          <t>$ 1,920,211.16 - BANCO - Nro: -</t>
        </is>
      </c>
      <c r="G36" s="5" t="inlineStr"/>
      <c r="H36" s="5" t="inlineStr">
        <is>
          <t>SUELDOS Y CARGAS SOCIALES</t>
        </is>
      </c>
      <c r="I36" s="5" t="inlineStr">
        <is>
          <t>FORM. 931. CONTRIBUCIONES SEGURIDAD SOCIAL $770.237,88/ APORTE DE SEG.</t>
        </is>
      </c>
      <c r="J36" s="5" t="inlineStr">
        <is>
          <t>Egreso</t>
        </is>
      </c>
      <c r="K36" s="5" t="inlineStr">
        <is>
          <t>07-2026 VEP Nº 1664816776</t>
        </is>
      </c>
      <c r="L36" s="5" t="inlineStr">
        <is>
          <t>16-3 10-08-2026 ARCA - AGENCIA DE RECAUDACION  1,920,211.16 E 07-2026 VEP No 1664816776.pdf</t>
        </is>
      </c>
    </row>
    <row r="37">
      <c r="A37" s="5" t="inlineStr">
        <is>
          <t>2026-08 Agosto</t>
        </is>
      </c>
      <c r="B37" s="10" t="n">
        <v>16</v>
      </c>
      <c r="C37" s="5" t="inlineStr">
        <is>
          <t>10-08-2026</t>
        </is>
      </c>
      <c r="D37" s="5" t="inlineStr">
        <is>
          <t>ARCA - AGENCIA DE RECAUDACIÓN Y CONTROL ADUANERO</t>
        </is>
      </c>
      <c r="E37" s="6" t="n">
        <v>1920211.16</v>
      </c>
      <c r="F37" s="5" t="inlineStr">
        <is>
          <t>$ 1,920,211.16 - BANCO - Nro: -</t>
        </is>
      </c>
      <c r="G37" s="5" t="inlineStr"/>
      <c r="H37" s="5" t="inlineStr">
        <is>
          <t>SUELDOS Y CARGAS SOCIALES</t>
        </is>
      </c>
      <c r="I37" s="5" t="inlineStr">
        <is>
          <t>FORM. 931. CONTRIBUCIONES SEGURIDAD SOCIAL $770.237,88/ APORTE DE SEG.</t>
        </is>
      </c>
      <c r="J37" s="5" t="inlineStr">
        <is>
          <t>Egreso</t>
        </is>
      </c>
      <c r="K37" s="5" t="inlineStr">
        <is>
          <t>07-2026 DJ</t>
        </is>
      </c>
      <c r="L37" s="5" t="inlineStr">
        <is>
          <t>16-4 10-08-2026 ARCA - AGENCIA DE RECAUDACION  1,920,211.16 E 07-2026 DJ.pdf</t>
        </is>
      </c>
    </row>
    <row r="38">
      <c r="A38" s="5" t="inlineStr">
        <is>
          <t>2026-08 Agosto</t>
        </is>
      </c>
      <c r="B38" s="10" t="n">
        <v>17</v>
      </c>
      <c r="C38" s="5" t="inlineStr">
        <is>
          <t>10-08-2026</t>
        </is>
      </c>
      <c r="D38" s="5" t="inlineStr">
        <is>
          <t>ASCENSORES LAUFKEN S.R.L.</t>
        </is>
      </c>
      <c r="E38" s="6" t="n">
        <v>442000</v>
      </c>
      <c r="F38" s="5" t="inlineStr">
        <is>
          <t>$ 442,000.00 - BANCO - Nro: -</t>
        </is>
      </c>
      <c r="G38" s="5" t="inlineStr">
        <is>
          <t>31282</t>
        </is>
      </c>
      <c r="H38" s="5" t="inlineStr">
        <is>
          <t>ABONOS Y SERVICIOS</t>
        </is>
      </c>
      <c r="I38" s="5" t="inlineStr">
        <is>
          <t>ABONO ASCENSORES JULIO.- Período: 7, 2026</t>
        </is>
      </c>
      <c r="J38" s="5" t="inlineStr">
        <is>
          <t>Ticket</t>
        </is>
      </c>
      <c r="K38" s="5" t="inlineStr">
        <is>
          <t>FC Nº 31282 07-2026</t>
        </is>
      </c>
      <c r="L38" s="5" t="inlineStr">
        <is>
          <t>17-1 10-08-2026 ASCENSORES LAUFKEN S.R.L. 442,000.00 T FC No 31282 07-2026.pdf</t>
        </is>
      </c>
    </row>
    <row r="39">
      <c r="A39" s="5" t="inlineStr">
        <is>
          <t>2026-08 Agosto</t>
        </is>
      </c>
      <c r="B39" s="10" t="n">
        <v>17</v>
      </c>
      <c r="C39" s="5" t="inlineStr">
        <is>
          <t>10-08-2026</t>
        </is>
      </c>
      <c r="D39" s="5" t="inlineStr">
        <is>
          <t>ASCENSORES LAUFKEN S.R.L.</t>
        </is>
      </c>
      <c r="E39" s="6" t="n">
        <v>442000</v>
      </c>
      <c r="F39" s="5" t="inlineStr">
        <is>
          <t>$ 442,000.00 - BANCO - Nro: -</t>
        </is>
      </c>
      <c r="G39" s="5" t="inlineStr">
        <is>
          <t>31282</t>
        </is>
      </c>
      <c r="H39" s="5" t="inlineStr">
        <is>
          <t>ABONOS Y SERVICIOS</t>
        </is>
      </c>
      <c r="I39" s="5" t="inlineStr">
        <is>
          <t>ABONO ASCENSORES JULIO.- Período: 7, 2026</t>
        </is>
      </c>
      <c r="J39" s="5" t="inlineStr">
        <is>
          <t>Ticket</t>
        </is>
      </c>
      <c r="K39" s="5" t="inlineStr">
        <is>
          <t>FC Nº 31282 07-2026 Pago</t>
        </is>
      </c>
      <c r="L39" s="5" t="inlineStr">
        <is>
          <t>17-2 10-08-2026 ASCENSORES LAUFKEN S.R.L. 442,000.00 T FC No 31282 07-2026 Pago.pdf</t>
        </is>
      </c>
    </row>
    <row r="40">
      <c r="A40" s="5" t="inlineStr">
        <is>
          <t>2026-08 Agosto</t>
        </is>
      </c>
      <c r="B40" s="10" t="n">
        <v>18</v>
      </c>
      <c r="C40" s="5" t="inlineStr">
        <is>
          <t>10-08-2026</t>
        </is>
      </c>
      <c r="D40" s="5" t="inlineStr">
        <is>
          <t>CABLEVISION SOCIEDAD ANONIMA</t>
        </is>
      </c>
      <c r="E40" s="6" t="n">
        <v>80440.21000000001</v>
      </c>
      <c r="F40" s="5" t="inlineStr">
        <is>
          <t>$ 80,440.21 - BANCO - Nro: -</t>
        </is>
      </c>
      <c r="G40" s="5" t="inlineStr"/>
      <c r="H40" s="5" t="inlineStr">
        <is>
          <t>ABONOS Y SERVICIOS</t>
        </is>
      </c>
      <c r="I40" s="5" t="inlineStr">
        <is>
          <t>SERVICIO INTERNET CAMARAS. PERIODO: AGOSTO- Período: 8, 2026</t>
        </is>
      </c>
      <c r="J40" s="5" t="inlineStr">
        <is>
          <t>Egreso</t>
        </is>
      </c>
      <c r="K40" s="5" t="inlineStr">
        <is>
          <t>FC Nº 04960-97371021 INTERNET</t>
        </is>
      </c>
      <c r="L40" s="5" t="inlineStr">
        <is>
          <t>18-1 10-08-2026 CABLEVISION SOCIEDAD ANONIMA 80,440.21 E FC No 04960-97371021 INTERNET.pdf</t>
        </is>
      </c>
    </row>
    <row r="41">
      <c r="A41" s="5" t="inlineStr">
        <is>
          <t>2026-08 Agosto</t>
        </is>
      </c>
      <c r="B41" s="10" t="n">
        <v>18</v>
      </c>
      <c r="C41" s="5" t="inlineStr">
        <is>
          <t>10-08-2026</t>
        </is>
      </c>
      <c r="D41" s="5" t="inlineStr">
        <is>
          <t>CABLEVISION SOCIEDAD ANONIMA</t>
        </is>
      </c>
      <c r="E41" s="6" t="n">
        <v>80440.21000000001</v>
      </c>
      <c r="F41" s="5" t="inlineStr">
        <is>
          <t>$ 80,440.21 - BANCO - Nro: -</t>
        </is>
      </c>
      <c r="G41" s="5" t="inlineStr"/>
      <c r="H41" s="5" t="inlineStr">
        <is>
          <t>ABONOS Y SERVICIOS</t>
        </is>
      </c>
      <c r="I41" s="5" t="inlineStr">
        <is>
          <t>SERVICIO INTERNET CAMARAS. PERIODO: AGOSTO- Período: 8, 2026</t>
        </is>
      </c>
      <c r="J41" s="5" t="inlineStr">
        <is>
          <t>Egreso</t>
        </is>
      </c>
      <c r="K41" s="5" t="inlineStr">
        <is>
          <t>FC Nº 04960-97371021 INTERNET  Pago</t>
        </is>
      </c>
      <c r="L41" s="5" t="inlineStr">
        <is>
          <t>18-2 10-08-2026 CABLEVISION SOCIEDAD ANONIMA 80,440.21 E FC No 04960-97371021 INTERNET Pago.pdf</t>
        </is>
      </c>
    </row>
    <row r="42">
      <c r="A42" s="5" t="inlineStr">
        <is>
          <t>2026-08 Agosto</t>
        </is>
      </c>
      <c r="B42" s="10" t="n">
        <v>19</v>
      </c>
      <c r="C42" s="5" t="inlineStr">
        <is>
          <t>10-08-2026</t>
        </is>
      </c>
      <c r="D42" s="5" t="inlineStr">
        <is>
          <t>METROGAS S A</t>
        </is>
      </c>
      <c r="E42" s="6" t="n">
        <v>43014.59</v>
      </c>
      <c r="F42" s="5" t="inlineStr">
        <is>
          <t>$ 43,014.59 - BANCO</t>
        </is>
      </c>
      <c r="G42" s="5" t="inlineStr">
        <is>
          <t>0064-70504785</t>
        </is>
      </c>
      <c r="H42" s="5" t="inlineStr">
        <is>
          <t>ABONOS Y SERVICIOS</t>
        </is>
      </c>
      <c r="I42" s="5" t="inlineStr">
        <is>
          <t>CLIENTE Nº 10614995000 PERIODO DE LIQUIDACION 1 DE 2 DEL BIMESTRE 04/.</t>
        </is>
      </c>
      <c r="J42" s="5" t="inlineStr">
        <is>
          <t>Ticket</t>
        </is>
      </c>
      <c r="K42" s="5" t="inlineStr">
        <is>
          <t>1785513451.2071_10614995000__2_.pdf</t>
        </is>
      </c>
      <c r="L42" s="5" t="inlineStr">
        <is>
          <t>19-1 10-08-2026 METROGAS S A 43,014.59 T 1785513451.2071_10614995000__2_.pdf</t>
        </is>
      </c>
    </row>
    <row r="43">
      <c r="A43" s="5" t="inlineStr">
        <is>
          <t>2026-08 Agosto</t>
        </is>
      </c>
      <c r="B43" s="10" t="n">
        <v>20</v>
      </c>
      <c r="C43" s="5" t="inlineStr">
        <is>
          <t>10-08-2026</t>
        </is>
      </c>
      <c r="D43" s="5" t="inlineStr">
        <is>
          <t>NAVARRO FERNANDEZ RICARDO ESTEBAN</t>
        </is>
      </c>
      <c r="E43" s="6" t="n">
        <v>135000</v>
      </c>
      <c r="F43" s="5" t="inlineStr">
        <is>
          <t>$ 135,000.00 - BANCO - Nro: -</t>
        </is>
      </c>
      <c r="G43" s="5" t="inlineStr">
        <is>
          <t>00003-00000268</t>
        </is>
      </c>
      <c r="H43" s="5" t="inlineStr">
        <is>
          <t>GASTOS GENERALES</t>
        </is>
      </c>
      <c r="I43" s="5" t="inlineStr">
        <is>
          <t>HONORARIOS CONTESTACIÓN CARTA DOCUMENTO.</t>
        </is>
      </c>
      <c r="J43" s="5" t="inlineStr">
        <is>
          <t>Ticket</t>
        </is>
      </c>
      <c r="K43" s="5" t="inlineStr">
        <is>
          <t>1786390048.9187FC Nº 0268 NAVARRO.pdf</t>
        </is>
      </c>
      <c r="L43" s="5" t="inlineStr">
        <is>
          <t>20-1 10-08-2026 NAVARRO FERNANDEZ RICARDO ESTE 135,000.00 T 1786390048.9187FC No 0268 NAVARRO.pdf</t>
        </is>
      </c>
    </row>
    <row r="44">
      <c r="A44" s="5" t="inlineStr">
        <is>
          <t>2026-08 Agosto</t>
        </is>
      </c>
      <c r="B44" s="10" t="n">
        <v>20</v>
      </c>
      <c r="C44" s="5" t="inlineStr">
        <is>
          <t>10-08-2026</t>
        </is>
      </c>
      <c r="D44" s="5" t="inlineStr">
        <is>
          <t>NAVARRO FERNANDEZ RICARDO ESTEBAN</t>
        </is>
      </c>
      <c r="E44" s="6" t="n">
        <v>135000</v>
      </c>
      <c r="F44" s="5" t="inlineStr">
        <is>
          <t>$ 135,000.00 - BANCO - Nro: -</t>
        </is>
      </c>
      <c r="G44" s="5" t="inlineStr">
        <is>
          <t>00003-00000268</t>
        </is>
      </c>
      <c r="H44" s="5" t="inlineStr">
        <is>
          <t>GASTOS GENERALES</t>
        </is>
      </c>
      <c r="I44" s="5" t="inlineStr">
        <is>
          <t>HONORARIOS CONTESTACIÓN CARTA DOCUMENTO.</t>
        </is>
      </c>
      <c r="J44" s="5" t="inlineStr">
        <is>
          <t>Ticket</t>
        </is>
      </c>
      <c r="K44" s="5" t="inlineStr">
        <is>
          <t>FC Nº 0268 NAVARRO Pago</t>
        </is>
      </c>
      <c r="L44" s="5" t="inlineStr">
        <is>
          <t>20-2 10-08-2026 NAVARRO FERNANDEZ RICARDO ESTE 135,000.00 T FC No 0268 NAVARRO Pago.pdf</t>
        </is>
      </c>
    </row>
    <row r="45">
      <c r="A45" s="5" t="inlineStr">
        <is>
          <t>2026-08 Agosto</t>
        </is>
      </c>
      <c r="B45" s="10" t="n">
        <v>20</v>
      </c>
      <c r="C45" s="5" t="inlineStr">
        <is>
          <t>10-08-2026</t>
        </is>
      </c>
      <c r="D45" s="5" t="inlineStr">
        <is>
          <t>NAVARRO FERNANDEZ RICARDO ESTEBAN</t>
        </is>
      </c>
      <c r="E45" s="6" t="n">
        <v>135000</v>
      </c>
      <c r="F45" s="5" t="inlineStr">
        <is>
          <t>$ 135,000.00 - BANCO - Nro: -</t>
        </is>
      </c>
      <c r="G45" s="5" t="inlineStr">
        <is>
          <t>00003-00000268</t>
        </is>
      </c>
      <c r="H45" s="5" t="inlineStr">
        <is>
          <t>GASTOS GENERALES</t>
        </is>
      </c>
      <c r="I45" s="5" t="inlineStr">
        <is>
          <t>HONORARIOS CONTESTACIÓN CARTA DOCUMENTO.</t>
        </is>
      </c>
      <c r="J45" s="5" t="inlineStr">
        <is>
          <t>Ticket</t>
        </is>
      </c>
      <c r="K45" s="5" t="inlineStr">
        <is>
          <t>FC Nº 0268 NAVARRO DEVOLUCION NAVARRO POR ERROR</t>
        </is>
      </c>
      <c r="L45" s="5" t="inlineStr">
        <is>
          <t>20-3 10-08-2026 NAVARRO FERNANDEZ RICARDO ESTE 135,000.00 T FC No 0268 NAVARRO DEVOLUCION NAVARRO POR ERROR.pdf</t>
        </is>
      </c>
    </row>
    <row r="46">
      <c r="A46" s="5" t="inlineStr">
        <is>
          <t>2026-08 Agosto</t>
        </is>
      </c>
      <c r="B46" s="10" t="n">
        <v>21</v>
      </c>
      <c r="C46" s="5" t="inlineStr">
        <is>
          <t>10-08-2026</t>
        </is>
      </c>
      <c r="D46" s="5" t="inlineStr">
        <is>
          <t>METROGAS S A</t>
        </is>
      </c>
      <c r="E46" s="6" t="n">
        <v>3482893.85</v>
      </c>
      <c r="F46" s="5" t="inlineStr">
        <is>
          <t>$ 3,482,893.85 - BANCO</t>
        </is>
      </c>
      <c r="G46" s="5" t="inlineStr">
        <is>
          <t>0064-70457249</t>
        </is>
      </c>
      <c r="H46" s="5" t="inlineStr">
        <is>
          <t>SERVICIOS PUBLICOS</t>
        </is>
      </c>
      <c r="I46" s="5" t="inlineStr">
        <is>
          <t>CLIENTE Nº 10821849500 PERIODO DE LIQUIDACION 1 DE 2 DEL BIMESTRE 04/.</t>
        </is>
      </c>
      <c r="J46" s="5" t="inlineStr">
        <is>
          <t>Ticket</t>
        </is>
      </c>
      <c r="K46" s="5" t="inlineStr">
        <is>
          <t>1785513452.0334_10821849500__2_.pdf</t>
        </is>
      </c>
      <c r="L46" s="5" t="inlineStr">
        <is>
          <t>21-1 10-08-2026 METROGAS S A 3,482,893.85 T 1785513452.0334_10821849500__2_.pdf</t>
        </is>
      </c>
    </row>
    <row r="47">
      <c r="A47" s="5" t="inlineStr">
        <is>
          <t>2026-08 Agosto</t>
        </is>
      </c>
      <c r="B47" s="10" t="n">
        <v>22</v>
      </c>
      <c r="C47" s="5" t="inlineStr">
        <is>
          <t>10-08-2026</t>
        </is>
      </c>
      <c r="D47" s="5" t="inlineStr">
        <is>
          <t>AGUA Y SANEAMIENTOS ARGENTINOS SOCIEDAD ANONIMA</t>
        </is>
      </c>
      <c r="E47" s="6" t="n">
        <v>236758.89</v>
      </c>
      <c r="F47" s="5" t="inlineStr">
        <is>
          <t>$ 236,758.89 - BANCO</t>
        </is>
      </c>
      <c r="G47" s="5" t="inlineStr">
        <is>
          <t>0111-20383378</t>
        </is>
      </c>
      <c r="H47" s="5" t="inlineStr">
        <is>
          <t>SERVICIOS PUBLICOS</t>
        </is>
      </c>
      <c r="I47" s="5" t="inlineStr">
        <is>
          <t>CUENTA DE SERVICIO: 1409553 PERIODO LIQUIDADO 06/08/2026 AL 04/09/20..</t>
        </is>
      </c>
      <c r="J47" s="5" t="inlineStr">
        <is>
          <t>Ticket</t>
        </is>
      </c>
      <c r="K47" s="5" t="inlineStr">
        <is>
          <t>1785520769.1838_FacturaAySA0111B20383378A.pdf</t>
        </is>
      </c>
      <c r="L47" s="5" t="inlineStr">
        <is>
          <t>22-1 10-08-2026 AGUA Y SANEAMIENTOS ARGENTINOS 236,758.89 T 1785520769.1838_FacturaAySA0111B20383378A.pdf</t>
        </is>
      </c>
    </row>
    <row r="48">
      <c r="A48" s="5" t="inlineStr">
        <is>
          <t>2026-08 Agosto</t>
        </is>
      </c>
      <c r="B48" s="10" t="n">
        <v>23</v>
      </c>
      <c r="C48" s="5" t="inlineStr">
        <is>
          <t>11-08-2026</t>
        </is>
      </c>
      <c r="D48" s="5" t="inlineStr">
        <is>
          <t>AGUIRRE EDUARDO JAVIER</t>
        </is>
      </c>
      <c r="E48" s="6" t="n">
        <v>416200</v>
      </c>
      <c r="F48" s="5" t="inlineStr">
        <is>
          <t>$ 416,200.00 - BANCO - Nro: -</t>
        </is>
      </c>
      <c r="G48" s="5" t="inlineStr">
        <is>
          <t>8675</t>
        </is>
      </c>
      <c r="H48" s="5" t="inlineStr">
        <is>
          <t>ABONOS Y SERVICIOS</t>
        </is>
      </c>
      <c r="I48" s="5" t="inlineStr">
        <is>
          <t>ABONO DESTAPACIONES MENSUAL AGOSTO.- Período: 8, 2026</t>
        </is>
      </c>
      <c r="J48" s="5" t="inlineStr">
        <is>
          <t>Ticket</t>
        </is>
      </c>
      <c r="K48" s="5" t="inlineStr">
        <is>
          <t>FC Nº 8675 08-2026 PAgo</t>
        </is>
      </c>
      <c r="L48" s="5" t="inlineStr">
        <is>
          <t>23-1 11-08-2026 AGUIRRE EDUARDO JAVIER 416,200.00 T FC No 8675 08-2026 PAgo.pdf</t>
        </is>
      </c>
    </row>
    <row r="49">
      <c r="A49" s="5" t="inlineStr">
        <is>
          <t>2026-08 Agosto</t>
        </is>
      </c>
      <c r="B49" s="10" t="n">
        <v>23</v>
      </c>
      <c r="C49" s="5" t="inlineStr">
        <is>
          <t>11-08-2026</t>
        </is>
      </c>
      <c r="D49" s="5" t="inlineStr">
        <is>
          <t>AGUIRRE EDUARDO JAVIER</t>
        </is>
      </c>
      <c r="E49" s="6" t="n">
        <v>416200</v>
      </c>
      <c r="F49" s="5" t="inlineStr">
        <is>
          <t>$ 416,200.00 - BANCO - Nro: -</t>
        </is>
      </c>
      <c r="G49" s="5" t="inlineStr">
        <is>
          <t>8675</t>
        </is>
      </c>
      <c r="H49" s="5" t="inlineStr">
        <is>
          <t>ABONOS Y SERVICIOS</t>
        </is>
      </c>
      <c r="I49" s="5" t="inlineStr">
        <is>
          <t>ABONO DESTAPACIONES MENSUAL AGOSTO.- Período: 8, 2026</t>
        </is>
      </c>
      <c r="J49" s="5" t="inlineStr">
        <is>
          <t>Ticket</t>
        </is>
      </c>
      <c r="K49" s="5" t="inlineStr">
        <is>
          <t>FC Nº 8675 08-2026</t>
        </is>
      </c>
      <c r="L49" s="5" t="inlineStr">
        <is>
          <t>23-2 11-08-2026 AGUIRRE EDUARDO JAVIER 416,200.00 T FC No 8675 08-2026.pdf</t>
        </is>
      </c>
    </row>
    <row r="50">
      <c r="A50" s="5" t="inlineStr">
        <is>
          <t>2026-08 Agosto</t>
        </is>
      </c>
      <c r="B50" s="10" t="n">
        <v>24</v>
      </c>
      <c r="C50" s="5" t="inlineStr">
        <is>
          <t>11-08-2026</t>
        </is>
      </c>
      <c r="D50" s="5" t="inlineStr">
        <is>
          <t>SOLUCIONES EN EXTINGUIDORES S.R.L.</t>
        </is>
      </c>
      <c r="E50" s="6" t="n">
        <v>99750.74000000001</v>
      </c>
      <c r="F50" s="5" t="inlineStr">
        <is>
          <t>$ 99,750.74 - BANCO - Nro: -</t>
        </is>
      </c>
      <c r="G50" s="5" t="inlineStr">
        <is>
          <t>00002-00002612</t>
        </is>
      </c>
      <c r="H50" s="5" t="inlineStr">
        <is>
          <t>ABONOS Y SERVICIOS</t>
        </is>
      </c>
      <c r="I50" s="5" t="inlineStr">
        <is>
          <t>MANT. INSTALACION S/RES. N°405/AGC/19-ANEXO IV.</t>
        </is>
      </c>
      <c r="J50" s="5" t="inlineStr">
        <is>
          <t>Ticket</t>
        </is>
      </c>
      <c r="K50" s="5" t="inlineStr">
        <is>
          <t>1786638750.8593FC Nº 2612 MANT.pdf</t>
        </is>
      </c>
      <c r="L50" s="5" t="inlineStr">
        <is>
          <t>24-1 11-08-2026 SOLUCIONES EN EXTINGUIDORES S. 99,750.74 T 1786638750.8593FC No 2612 MANT.pdf</t>
        </is>
      </c>
    </row>
    <row r="51">
      <c r="A51" s="5" t="inlineStr">
        <is>
          <t>2026-08 Agosto</t>
        </is>
      </c>
      <c r="B51" s="10" t="n">
        <v>24</v>
      </c>
      <c r="C51" s="5" t="inlineStr">
        <is>
          <t>11-08-2026</t>
        </is>
      </c>
      <c r="D51" s="5" t="inlineStr">
        <is>
          <t>SOLUCIONES EN EXTINGUIDORES S.R.L.</t>
        </is>
      </c>
      <c r="E51" s="6" t="n">
        <v>99750.74000000001</v>
      </c>
      <c r="F51" s="5" t="inlineStr">
        <is>
          <t>$ 99,750.74 - BANCO - Nro: -</t>
        </is>
      </c>
      <c r="G51" s="5" t="inlineStr">
        <is>
          <t>00002-00002612</t>
        </is>
      </c>
      <c r="H51" s="5" t="inlineStr">
        <is>
          <t>ABONOS Y SERVICIOS</t>
        </is>
      </c>
      <c r="I51" s="5" t="inlineStr">
        <is>
          <t>MANT. INSTALACION S/RES. N°405/AGC/19-ANEXO IV.</t>
        </is>
      </c>
      <c r="J51" s="5" t="inlineStr">
        <is>
          <t>Ticket</t>
        </is>
      </c>
      <c r="K51" s="5" t="inlineStr">
        <is>
          <t>FC Nº 2612 MANT   PAgo</t>
        </is>
      </c>
      <c r="L51" s="5" t="inlineStr">
        <is>
          <t>24-2 11-08-2026 SOLUCIONES EN EXTINGUIDORES S. 99,750.74 T FC No 2612 MANT PAgo.pdf</t>
        </is>
      </c>
    </row>
    <row r="52">
      <c r="A52" s="5" t="inlineStr">
        <is>
          <t>2026-08 Agosto</t>
        </is>
      </c>
      <c r="B52" s="10" t="n">
        <v>25</v>
      </c>
      <c r="C52" s="5" t="inlineStr">
        <is>
          <t>11-08-2026</t>
        </is>
      </c>
      <c r="D52" s="5" t="inlineStr">
        <is>
          <t>LUIS BELTRAN MONTASTRUC</t>
        </is>
      </c>
      <c r="E52" s="6" t="n">
        <v>84900</v>
      </c>
      <c r="F52" s="5" t="inlineStr">
        <is>
          <t>$ 84,900.00 - BANCO - Nro: -</t>
        </is>
      </c>
      <c r="G52" s="5" t="inlineStr">
        <is>
          <t>1167</t>
        </is>
      </c>
      <c r="H52" s="5" t="inlineStr">
        <is>
          <t>GASTOS CONTABLES</t>
        </is>
      </c>
      <c r="I52" s="5" t="inlineStr">
        <is>
          <t>HONORARIOS PROFESIONALES RÉGIMEN DE RETENCIONES DDJJ DE SIRE DE IVA Y.</t>
        </is>
      </c>
      <c r="J52" s="5" t="inlineStr">
        <is>
          <t>Ticket</t>
        </is>
      </c>
      <c r="K52" s="5" t="inlineStr">
        <is>
          <t>FC Nº 1167 BELTRAN  PAgo</t>
        </is>
      </c>
      <c r="L52" s="5" t="inlineStr">
        <is>
          <t>25-1 11-08-2026 LUIS BELTRAN MONTASTRUC 84,900.00 T FC No 1167 BELTRAN PAgo.pdf</t>
        </is>
      </c>
    </row>
    <row r="53">
      <c r="A53" s="5" t="inlineStr">
        <is>
          <t>2026-08 Agosto</t>
        </is>
      </c>
      <c r="B53" s="10" t="n">
        <v>25</v>
      </c>
      <c r="C53" s="5" t="inlineStr">
        <is>
          <t>11-08-2026</t>
        </is>
      </c>
      <c r="D53" s="5" t="inlineStr">
        <is>
          <t>LUIS BELTRAN MONTASTRUC</t>
        </is>
      </c>
      <c r="E53" s="6" t="n">
        <v>84900</v>
      </c>
      <c r="F53" s="5" t="inlineStr">
        <is>
          <t>$ 84,900.00 - BANCO - Nro: -</t>
        </is>
      </c>
      <c r="G53" s="5" t="inlineStr">
        <is>
          <t>1167</t>
        </is>
      </c>
      <c r="H53" s="5" t="inlineStr">
        <is>
          <t>GASTOS CONTABLES</t>
        </is>
      </c>
      <c r="I53" s="5" t="inlineStr">
        <is>
          <t>HONORARIOS PROFESIONALES RÉGIMEN DE RETENCIONES DDJJ DE SIRE DE IVA Y.</t>
        </is>
      </c>
      <c r="J53" s="5" t="inlineStr">
        <is>
          <t>Ticket</t>
        </is>
      </c>
      <c r="K53" s="5" t="inlineStr">
        <is>
          <t>FC Nº 1167 BELTRAN</t>
        </is>
      </c>
      <c r="L53" s="5" t="inlineStr">
        <is>
          <t>25-2 11-08-2026 LUIS BELTRAN MONTASTRUC 84,900.00 T FC No 1167 BELTRAN.pdf</t>
        </is>
      </c>
    </row>
    <row r="54">
      <c r="A54" s="5" t="inlineStr">
        <is>
          <t>2026-08 Agosto</t>
        </is>
      </c>
      <c r="B54" s="10" t="n">
        <v>26</v>
      </c>
      <c r="C54" s="5" t="inlineStr">
        <is>
          <t>12-08-2026</t>
        </is>
      </c>
      <c r="D54" s="5" t="inlineStr">
        <is>
          <t>FATERYH</t>
        </is>
      </c>
      <c r="E54" s="6" t="n">
        <v>365166.81</v>
      </c>
      <c r="F54" s="5" t="inlineStr">
        <is>
          <t>$ 365,166.81 - BANCO</t>
        </is>
      </c>
      <c r="G54" s="5" t="inlineStr"/>
      <c r="H54" s="5" t="inlineStr">
        <is>
          <t>SUELDOS Y CARGAS SOCIALES</t>
        </is>
      </c>
      <c r="I54" s="5" t="inlineStr">
        <is>
          <t>DÉBITO AUTOMÁTICO. APORTE. CONTRIBUCIÓN SOLIDARIA OS CCT 589/10. AR...</t>
        </is>
      </c>
      <c r="J54" s="5" t="inlineStr">
        <is>
          <t>Egreso</t>
        </is>
      </c>
      <c r="K54" s="5" t="inlineStr">
        <is>
          <t>07-2026</t>
        </is>
      </c>
      <c r="L54" s="5" t="inlineStr">
        <is>
          <t>26-1 12-08-2026 FATERYH 365,166.81 E 07-2026.pdf</t>
        </is>
      </c>
    </row>
    <row r="55">
      <c r="A55" s="5" t="inlineStr">
        <is>
          <t>2026-08 Agosto</t>
        </is>
      </c>
      <c r="B55" s="10" t="n">
        <v>27</v>
      </c>
      <c r="C55" s="5" t="inlineStr">
        <is>
          <t>12-08-2026</t>
        </is>
      </c>
      <c r="D55" s="5" t="inlineStr">
        <is>
          <t>SERACARH</t>
        </is>
      </c>
      <c r="E55" s="6" t="n">
        <v>20490.98</v>
      </c>
      <c r="F55" s="5" t="inlineStr">
        <is>
          <t>$ 20,490.98 - BANCO</t>
        </is>
      </c>
      <c r="G55" s="5" t="inlineStr"/>
      <c r="H55" s="5" t="inlineStr">
        <is>
          <t>SUELDOS Y CARGAS SOCIALES</t>
        </is>
      </c>
      <c r="I55" s="5" t="inlineStr">
        <is>
          <t>DÉBITO AUTOMÁTICO. CONTRIBUCIÓN.- Período: 7, 2026</t>
        </is>
      </c>
      <c r="J55" s="5" t="inlineStr">
        <is>
          <t>Egreso</t>
        </is>
      </c>
      <c r="K55" s="5" t="inlineStr">
        <is>
          <t>07-2026</t>
        </is>
      </c>
      <c r="L55" s="5" t="inlineStr">
        <is>
          <t>27-1 12-08-2026 SERACARH 20,490.98 E 07-2026.pdf</t>
        </is>
      </c>
    </row>
    <row r="56">
      <c r="A56" s="5" t="inlineStr">
        <is>
          <t>2026-08 Agosto</t>
        </is>
      </c>
      <c r="B56" s="10" t="n">
        <v>28</v>
      </c>
      <c r="C56" s="5" t="inlineStr">
        <is>
          <t>12-08-2026</t>
        </is>
      </c>
      <c r="D56" s="5" t="inlineStr">
        <is>
          <t>SUTERH</t>
        </is>
      </c>
      <c r="E56" s="6" t="n">
        <v>184418.86</v>
      </c>
      <c r="F56" s="5" t="inlineStr">
        <is>
          <t>$ 184,418.86 - BANCO</t>
        </is>
      </c>
      <c r="G56" s="5" t="inlineStr"/>
      <c r="H56" s="5" t="inlineStr">
        <is>
          <t>SUELDOS Y CARGAS SOCIALES</t>
        </is>
      </c>
      <c r="I56" s="5" t="inlineStr">
        <is>
          <t>DÉBITO AUTOMÁTICO.APORTE, CONTRIBUCIÓN Y APORTE SINDICAL .- Períod...</t>
        </is>
      </c>
      <c r="J56" s="5" t="inlineStr">
        <is>
          <t>Egreso</t>
        </is>
      </c>
      <c r="K56" s="5" t="inlineStr">
        <is>
          <t>07-2026</t>
        </is>
      </c>
      <c r="L56" s="5" t="inlineStr">
        <is>
          <t>28-1 12-08-2026 SUTERH 184,418.86 E 07-2026.pdf</t>
        </is>
      </c>
    </row>
    <row r="57">
      <c r="A57" s="5" t="inlineStr">
        <is>
          <t>2026-08 Agosto</t>
        </is>
      </c>
      <c r="B57" s="10" t="n">
        <v>29</v>
      </c>
      <c r="C57" s="5" t="inlineStr">
        <is>
          <t>12-08-2026</t>
        </is>
      </c>
      <c r="D57" s="5" t="inlineStr">
        <is>
          <t>REDCONAR SRL</t>
        </is>
      </c>
      <c r="E57" s="6" t="n">
        <v>183976</v>
      </c>
      <c r="F57" s="5" t="inlineStr">
        <is>
          <t>$ 183,976.00 - BANCO</t>
        </is>
      </c>
      <c r="G57" s="5" t="inlineStr">
        <is>
          <t>00001-00053308</t>
        </is>
      </c>
      <c r="H57" s="5" t="inlineStr">
        <is>
          <t>GASTOS GENERALES</t>
        </is>
      </c>
      <c r="I57" s="5" t="inlineStr">
        <is>
          <t>PLATAFORMA SISTEMA GESTION</t>
        </is>
      </c>
      <c r="J57" s="5" t="inlineStr">
        <is>
          <t>Ticket</t>
        </is>
      </c>
      <c r="K57" s="5" t="inlineStr">
        <is>
          <t>1786718726.1206_comprobante_325836.pdf</t>
        </is>
      </c>
      <c r="L57" s="5" t="inlineStr">
        <is>
          <t>29-1 12-08-2026 REDCONAR SRL 183,976.00 T 1786718726.1206_comprobante_325836.pdf</t>
        </is>
      </c>
    </row>
    <row r="58">
      <c r="A58" s="5" t="inlineStr">
        <is>
          <t>2026-08 Agosto</t>
        </is>
      </c>
      <c r="B58" s="10" t="n">
        <v>30</v>
      </c>
      <c r="C58" s="5" t="inlineStr">
        <is>
          <t>12-08-2026</t>
        </is>
      </c>
      <c r="D58" s="5" t="inlineStr">
        <is>
          <t>NAVARRO FERNANDEZ RICARDO ESTEBAN</t>
        </is>
      </c>
      <c r="E58" s="6" t="n">
        <v>29000</v>
      </c>
      <c r="F58" s="5" t="inlineStr">
        <is>
          <t>$ 29,000.00 - BANCO - Nro: -</t>
        </is>
      </c>
      <c r="G58" s="5" t="inlineStr"/>
      <c r="H58" s="5" t="inlineStr">
        <is>
          <t>GASTOS GENERALES</t>
        </is>
      </c>
      <c r="I58" s="5" t="inlineStr">
        <is>
          <t>ANTICIPO MEDIACION CON PROPIETARIO DE LA UNIDAD FUNCIONAL Nº 68.</t>
        </is>
      </c>
      <c r="J58" s="5" t="inlineStr"/>
      <c r="K58" s="47" t="inlineStr">
        <is>
          <t>(sin adjuntos)</t>
        </is>
      </c>
      <c r="L58" s="5" t="inlineStr"/>
    </row>
    <row r="59">
      <c r="A59" s="5" t="inlineStr">
        <is>
          <t>2026-08 Agosto</t>
        </is>
      </c>
      <c r="B59" s="10" t="n">
        <v>31</v>
      </c>
      <c r="C59" s="5" t="inlineStr">
        <is>
          <t>12-08-2026</t>
        </is>
      </c>
      <c r="D59" s="5" t="inlineStr">
        <is>
          <t>HERMELINDA ROSANA ACOSTA</t>
        </is>
      </c>
      <c r="E59" s="6" t="n">
        <v>205392</v>
      </c>
      <c r="F59" s="5" t="inlineStr">
        <is>
          <t>$ 205,392.00 - BANCO - Nro: -</t>
        </is>
      </c>
      <c r="G59" s="5" t="inlineStr">
        <is>
          <t>0021-00028257</t>
        </is>
      </c>
      <c r="H59" s="5" t="inlineStr">
        <is>
          <t>MANTENIMIENTO DE PARTES COMUNES</t>
        </is>
      </c>
      <c r="I59" s="5" t="inlineStr">
        <is>
          <t>BOMBA SUMERGIBLE DESAGOTE AGUA SUCIA SM INOX 1100 1.5HP AZUL</t>
        </is>
      </c>
      <c r="J59" s="5" t="inlineStr">
        <is>
          <t>Ticket</t>
        </is>
      </c>
      <c r="K59" s="5" t="inlineStr">
        <is>
          <t>1786637901.3302FC Nº28257 LEV.pdf</t>
        </is>
      </c>
      <c r="L59" s="5" t="inlineStr">
        <is>
          <t>31-1 12-08-2026 HERMELINDA ROSANA ACOSTA 205,392.00 T 1786637901.3302FC No28257 LEV.pdf</t>
        </is>
      </c>
    </row>
    <row r="60">
      <c r="A60" s="5" t="inlineStr">
        <is>
          <t>2026-08 Agosto</t>
        </is>
      </c>
      <c r="B60" s="10" t="n">
        <v>31</v>
      </c>
      <c r="C60" s="5" t="inlineStr">
        <is>
          <t>12-08-2026</t>
        </is>
      </c>
      <c r="D60" s="5" t="inlineStr">
        <is>
          <t>HERMELINDA ROSANA ACOSTA</t>
        </is>
      </c>
      <c r="E60" s="6" t="n">
        <v>205392</v>
      </c>
      <c r="F60" s="5" t="inlineStr">
        <is>
          <t>$ 205,392.00 - BANCO - Nro: -</t>
        </is>
      </c>
      <c r="G60" s="5" t="inlineStr">
        <is>
          <t>0021-00028257</t>
        </is>
      </c>
      <c r="H60" s="5" t="inlineStr">
        <is>
          <t>MANTENIMIENTO DE PARTES COMUNES</t>
        </is>
      </c>
      <c r="I60" s="5" t="inlineStr">
        <is>
          <t>BOMBA SUMERGIBLE DESAGOTE AGUA SUCIA SM INOX 1100 1.5HP AZUL</t>
        </is>
      </c>
      <c r="J60" s="5" t="inlineStr">
        <is>
          <t>Ticket</t>
        </is>
      </c>
      <c r="K60" s="5" t="inlineStr">
        <is>
          <t>FC Nº28257 LEV PAgo Bomba</t>
        </is>
      </c>
      <c r="L60" s="5" t="inlineStr">
        <is>
          <t>31-2 12-08-2026 HERMELINDA ROSANA ACOSTA 205,392.00 T FC No28257 LEV PAgo Bomba.pdf</t>
        </is>
      </c>
    </row>
    <row r="61">
      <c r="A61" s="5" t="inlineStr">
        <is>
          <t>2026-08 Agosto</t>
        </is>
      </c>
      <c r="B61" s="10" t="n">
        <v>32</v>
      </c>
      <c r="C61" s="5" t="inlineStr">
        <is>
          <t>12-08-2026</t>
        </is>
      </c>
      <c r="D61" s="5" t="inlineStr">
        <is>
          <t>SACZEWICZYK MARIA EUGENIA</t>
        </is>
      </c>
      <c r="E61" s="6" t="n">
        <v>2552000</v>
      </c>
      <c r="F61" s="5" t="inlineStr">
        <is>
          <t>$ 2,552,000.00 - BANCO - Nro: -</t>
        </is>
      </c>
      <c r="G61" s="5" t="inlineStr">
        <is>
          <t>00001-00000007</t>
        </is>
      </c>
      <c r="H61" s="5" t="inlineStr">
        <is>
          <t>MANTENIMIENTOS EN UNIDADES</t>
        </is>
      </c>
      <c r="I61" s="5" t="inlineStr">
        <is>
          <t xml:space="preserve">SALDO POR TRABAJO REALIZADO EN AVENIDA RIVADAVIA 2069 DEPARTAMENTO B, </t>
        </is>
      </c>
      <c r="J61" s="5" t="inlineStr">
        <is>
          <t>Ticket</t>
        </is>
      </c>
      <c r="K61" s="5" t="inlineStr">
        <is>
          <t>1785182642.0064FC Nº 0007 MARIA.pdf</t>
        </is>
      </c>
      <c r="L61" s="5" t="inlineStr">
        <is>
          <t>32-1 12-08-2026 SACZEWICZYK MARIA EUGENIA 2,552,000.00 T 1785182642.0064FC No 0007 MARIA.pdf</t>
        </is>
      </c>
    </row>
    <row r="62">
      <c r="A62" s="5" t="inlineStr">
        <is>
          <t>2026-08 Agosto</t>
        </is>
      </c>
      <c r="B62" s="10" t="n">
        <v>32</v>
      </c>
      <c r="C62" s="5" t="inlineStr">
        <is>
          <t>12-08-2026</t>
        </is>
      </c>
      <c r="D62" s="5" t="inlineStr">
        <is>
          <t>SACZEWICZYK MARIA EUGENIA</t>
        </is>
      </c>
      <c r="E62" s="6" t="n">
        <v>2552000</v>
      </c>
      <c r="F62" s="5" t="inlineStr">
        <is>
          <t>$ 2,552,000.00 - BANCO - Nro: -</t>
        </is>
      </c>
      <c r="G62" s="5" t="inlineStr">
        <is>
          <t>00001-00000007</t>
        </is>
      </c>
      <c r="H62" s="5" t="inlineStr">
        <is>
          <t>MANTENIMIENTOS EN UNIDADES</t>
        </is>
      </c>
      <c r="I62" s="5" t="inlineStr">
        <is>
          <t xml:space="preserve">SALDO POR TRABAJO REALIZADO EN AVENIDA RIVADAVIA 2069 DEPARTAMENTO B, </t>
        </is>
      </c>
      <c r="J62" s="5" t="inlineStr">
        <is>
          <t>Ticket</t>
        </is>
      </c>
      <c r="K62" s="5" t="inlineStr">
        <is>
          <t>FC Nº 0007 MARIA RECIBO</t>
        </is>
      </c>
      <c r="L62" s="5" t="inlineStr">
        <is>
          <t>32-2 12-08-2026 SACZEWICZYK MARIA EUGENIA 2,552,000.00 T FC No 0007 MARIA RECIBO.pdf</t>
        </is>
      </c>
    </row>
    <row r="63">
      <c r="A63" s="5" t="inlineStr">
        <is>
          <t>2026-08 Agosto</t>
        </is>
      </c>
      <c r="B63" s="10" t="n">
        <v>32</v>
      </c>
      <c r="C63" s="5" t="inlineStr">
        <is>
          <t>12-08-2026</t>
        </is>
      </c>
      <c r="D63" s="5" t="inlineStr">
        <is>
          <t>SACZEWICZYK MARIA EUGENIA</t>
        </is>
      </c>
      <c r="E63" s="6" t="n">
        <v>2552000</v>
      </c>
      <c r="F63" s="5" t="inlineStr">
        <is>
          <t>$ 2,552,000.00 - BANCO - Nro: -</t>
        </is>
      </c>
      <c r="G63" s="5" t="inlineStr">
        <is>
          <t>00001-00000007</t>
        </is>
      </c>
      <c r="H63" s="5" t="inlineStr">
        <is>
          <t>MANTENIMIENTOS EN UNIDADES</t>
        </is>
      </c>
      <c r="I63" s="5" t="inlineStr">
        <is>
          <t xml:space="preserve">SALDO POR TRABAJO REALIZADO EN AVENIDA RIVADAVIA 2069 DEPARTAMENTO B, </t>
        </is>
      </c>
      <c r="J63" s="5" t="inlineStr">
        <is>
          <t>Ticket</t>
        </is>
      </c>
      <c r="K63" s="5" t="inlineStr">
        <is>
          <t>SALDO POR FC Nº7</t>
        </is>
      </c>
      <c r="L63" s="5" t="inlineStr">
        <is>
          <t>32-3 12-08-2026 SACZEWICZYK MARIA EUGENIA 2,552,000.00 T SALDO POR FC No7.pdf</t>
        </is>
      </c>
    </row>
    <row r="64">
      <c r="A64" s="5" t="inlineStr">
        <is>
          <t>2026-08 Agosto</t>
        </is>
      </c>
      <c r="B64" s="10" t="n">
        <v>33</v>
      </c>
      <c r="C64" s="5" t="inlineStr">
        <is>
          <t>12-08-2026</t>
        </is>
      </c>
      <c r="D64" s="5" t="inlineStr">
        <is>
          <t>PEÑALOZA ALEJANDRO ROBERTO</t>
        </is>
      </c>
      <c r="E64" s="6" t="n">
        <v>4333333.33</v>
      </c>
      <c r="F64" s="5" t="inlineStr">
        <is>
          <t>$ 4,333,333.33 - BANCO - Nro: -</t>
        </is>
      </c>
      <c r="G64" s="5" t="inlineStr">
        <is>
          <t>00003-00000202</t>
        </is>
      </c>
      <c r="H64" s="5" t="inlineStr">
        <is>
          <t>MANTENIMIENTOS EN UNIDADES</t>
        </is>
      </c>
      <c r="I64" s="5" t="inlineStr">
        <is>
          <t>TRABAJOS DE CALEFACCIÓN CAMBIO DE COLUMNA VERTICAL Y SUS HORIZONT. ...</t>
        </is>
      </c>
      <c r="J64" s="5" t="inlineStr">
        <is>
          <t>Ticket</t>
        </is>
      </c>
      <c r="K64" s="5" t="inlineStr">
        <is>
          <t>1787258941.3054FC Nº202 PEÑALOZA.pdf</t>
        </is>
      </c>
      <c r="L64" s="5" t="inlineStr">
        <is>
          <t>33-1 12-08-2026 PENALOZA ALEJANDRO ROBERTO 4,333,333.33 T 1787258941.3054FC No202 PENALOZA.pdf</t>
        </is>
      </c>
    </row>
    <row r="65">
      <c r="A65" s="5" t="inlineStr">
        <is>
          <t>2026-08 Agosto</t>
        </is>
      </c>
      <c r="B65" s="10" t="n">
        <v>33</v>
      </c>
      <c r="C65" s="5" t="inlineStr">
        <is>
          <t>12-08-2026</t>
        </is>
      </c>
      <c r="D65" s="5" t="inlineStr">
        <is>
          <t>PEÑALOZA ALEJANDRO ROBERTO</t>
        </is>
      </c>
      <c r="E65" s="6" t="n">
        <v>4333333.33</v>
      </c>
      <c r="F65" s="5" t="inlineStr">
        <is>
          <t>$ 4,333,333.33 - BANCO - Nro: -</t>
        </is>
      </c>
      <c r="G65" s="5" t="inlineStr">
        <is>
          <t>00003-00000202</t>
        </is>
      </c>
      <c r="H65" s="5" t="inlineStr">
        <is>
          <t>MANTENIMIENTOS EN UNIDADES</t>
        </is>
      </c>
      <c r="I65" s="5" t="inlineStr">
        <is>
          <t>TRABAJOS DE CALEFACCIÓN CAMBIO DE COLUMNA VERTICAL Y SUS HORIZONT. ...</t>
        </is>
      </c>
      <c r="J65" s="5" t="inlineStr">
        <is>
          <t>Ticket</t>
        </is>
      </c>
      <c r="K65" s="5" t="inlineStr">
        <is>
          <t>FC Nº202 PEÑALOZA PAGO</t>
        </is>
      </c>
      <c r="L65" s="5" t="inlineStr">
        <is>
          <t>33-2 12-08-2026 PENALOZA ALEJANDRO ROBERTO 4,333,333.33 T FC No202 PENALOZA PAGO.pdf</t>
        </is>
      </c>
    </row>
    <row r="66">
      <c r="A66" s="5" t="inlineStr">
        <is>
          <t>2026-08 Agosto</t>
        </is>
      </c>
      <c r="B66" s="10" t="n">
        <v>33</v>
      </c>
      <c r="C66" s="5" t="inlineStr">
        <is>
          <t>12-08-2026</t>
        </is>
      </c>
      <c r="D66" s="5" t="inlineStr">
        <is>
          <t>PEÑALOZA ALEJANDRO ROBERTO</t>
        </is>
      </c>
      <c r="E66" s="6" t="n">
        <v>4333333.33</v>
      </c>
      <c r="F66" s="5" t="inlineStr">
        <is>
          <t>$ 4,333,333.33 - BANCO - Nro: -</t>
        </is>
      </c>
      <c r="G66" s="5" t="inlineStr">
        <is>
          <t>00003-00000202</t>
        </is>
      </c>
      <c r="H66" s="5" t="inlineStr">
        <is>
          <t>MANTENIMIENTOS EN UNIDADES</t>
        </is>
      </c>
      <c r="I66" s="5" t="inlineStr">
        <is>
          <t>TRABAJOS DE CALEFACCIÓN CAMBIO DE COLUMNA VERTICAL Y SUS HORIZONT. ...</t>
        </is>
      </c>
      <c r="J66" s="5" t="inlineStr">
        <is>
          <t>Ticket</t>
        </is>
      </c>
      <c r="K66" s="5" t="inlineStr">
        <is>
          <t>FC Nº202 PEÑALOZA Saldo 3 cuotas 1 de 3</t>
        </is>
      </c>
      <c r="L66" s="5" t="inlineStr">
        <is>
          <t>33-3 12-08-2026 PENALOZA ALEJANDRO ROBERTO 4,333,333.33 T FC No202 PENALOZA Saldo 3 cuotas 1 de 3.pdf</t>
        </is>
      </c>
    </row>
    <row r="67">
      <c r="A67" s="5" t="inlineStr">
        <is>
          <t>2026-08 Agosto</t>
        </is>
      </c>
      <c r="B67" s="10" t="n">
        <v>34</v>
      </c>
      <c r="C67" s="5" t="inlineStr">
        <is>
          <t>13-08-2026</t>
        </is>
      </c>
      <c r="D67" s="5" t="inlineStr">
        <is>
          <t>EDESUR S A</t>
        </is>
      </c>
      <c r="E67" s="6" t="n">
        <v>1465080.2</v>
      </c>
      <c r="F67" s="5" t="inlineStr">
        <is>
          <t>$ 1,465,080.20 - BANCO - Nro: -</t>
        </is>
      </c>
      <c r="G67" s="5" t="inlineStr">
        <is>
          <t>9905-02077599</t>
        </is>
      </c>
      <c r="H67" s="5" t="inlineStr">
        <is>
          <t>SERVICIOS PUBLICOS</t>
        </is>
      </c>
      <c r="I67" s="5" t="inlineStr">
        <is>
          <t>PERIODO LIQUIDADO 16/07/2026 AL 14/08/2026 .CLIENTE: 80052153. MEDIDO.</t>
        </is>
      </c>
      <c r="J67" s="5" t="inlineStr">
        <is>
          <t>Ticket</t>
        </is>
      </c>
      <c r="K67" s="5" t="inlineStr">
        <is>
          <t>FC Nº 02077599 EDESUR  PAgo</t>
        </is>
      </c>
      <c r="L67" s="5" t="inlineStr">
        <is>
          <t>34-1 13-08-2026 EDESUR S A 1,465,080.20 T FC No 02077599 EDESUR PAgo.pdf</t>
        </is>
      </c>
    </row>
    <row r="68">
      <c r="A68" s="5" t="inlineStr">
        <is>
          <t>2026-08 Agosto</t>
        </is>
      </c>
      <c r="B68" s="10" t="n">
        <v>34</v>
      </c>
      <c r="C68" s="5" t="inlineStr">
        <is>
          <t>13-08-2026</t>
        </is>
      </c>
      <c r="D68" s="5" t="inlineStr">
        <is>
          <t>EDESUR S A</t>
        </is>
      </c>
      <c r="E68" s="6" t="n">
        <v>1465080.2</v>
      </c>
      <c r="F68" s="5" t="inlineStr">
        <is>
          <t>$ 1,465,080.20 - BANCO - Nro: -</t>
        </is>
      </c>
      <c r="G68" s="5" t="inlineStr">
        <is>
          <t>9905-02077599</t>
        </is>
      </c>
      <c r="H68" s="5" t="inlineStr">
        <is>
          <t>SERVICIOS PUBLICOS</t>
        </is>
      </c>
      <c r="I68" s="5" t="inlineStr">
        <is>
          <t>PERIODO LIQUIDADO 16/07/2026 AL 14/08/2026 .CLIENTE: 80052153. MEDIDO.</t>
        </is>
      </c>
      <c r="J68" s="5" t="inlineStr">
        <is>
          <t>Ticket</t>
        </is>
      </c>
      <c r="K68" s="5" t="inlineStr">
        <is>
          <t>FC Nº 02077599 EDESUR</t>
        </is>
      </c>
      <c r="L68" s="5" t="inlineStr">
        <is>
          <t>34-2 13-08-2026 EDESUR S A 1,465,080.20 T FC No 02077599 EDESUR.pdf</t>
        </is>
      </c>
    </row>
    <row r="69">
      <c r="A69" s="5" t="inlineStr">
        <is>
          <t>2026-08 Agosto</t>
        </is>
      </c>
      <c r="B69" s="10" t="n">
        <v>35</v>
      </c>
      <c r="C69" s="5" t="inlineStr">
        <is>
          <t>18-08-2026</t>
        </is>
      </c>
      <c r="D69" s="5" t="inlineStr">
        <is>
          <t>MARIO LEONARDO ROTH</t>
        </is>
      </c>
      <c r="E69" s="6" t="n">
        <v>90000</v>
      </c>
      <c r="F69" s="5" t="inlineStr">
        <is>
          <t>$ 90,000.00 - BANCO - Nro: -</t>
        </is>
      </c>
      <c r="G69" s="5" t="inlineStr">
        <is>
          <t>4417</t>
        </is>
      </c>
      <c r="H69" s="5" t="inlineStr">
        <is>
          <t>ABONOS Y SERVICIOS</t>
        </is>
      </c>
      <c r="I69" s="5" t="inlineStr">
        <is>
          <t>CERTIFICACION DE EQUIPOS TERMICOS. AGOSTO.- Período: 8, 2026</t>
        </is>
      </c>
      <c r="J69" s="5" t="inlineStr">
        <is>
          <t>Ticket</t>
        </is>
      </c>
      <c r="K69" s="5" t="inlineStr">
        <is>
          <t>FC N° 4417 08-2026 Pago</t>
        </is>
      </c>
      <c r="L69" s="5" t="inlineStr">
        <is>
          <t>35-1 18-08-2026 MARIO LEONARDO ROTH 90,000.00 T FC N_ 4417 08-2026 Pago.pdf</t>
        </is>
      </c>
    </row>
    <row r="70">
      <c r="A70" s="5" t="inlineStr">
        <is>
          <t>2026-08 Agosto</t>
        </is>
      </c>
      <c r="B70" s="10" t="n">
        <v>35</v>
      </c>
      <c r="C70" s="5" t="inlineStr">
        <is>
          <t>18-08-2026</t>
        </is>
      </c>
      <c r="D70" s="5" t="inlineStr">
        <is>
          <t>MARIO LEONARDO ROTH</t>
        </is>
      </c>
      <c r="E70" s="6" t="n">
        <v>90000</v>
      </c>
      <c r="F70" s="5" t="inlineStr">
        <is>
          <t>$ 90,000.00 - BANCO - Nro: -</t>
        </is>
      </c>
      <c r="G70" s="5" t="inlineStr">
        <is>
          <t>4417</t>
        </is>
      </c>
      <c r="H70" s="5" t="inlineStr">
        <is>
          <t>ABONOS Y SERVICIOS</t>
        </is>
      </c>
      <c r="I70" s="5" t="inlineStr">
        <is>
          <t>CERTIFICACION DE EQUIPOS TERMICOS. AGOSTO.- Período: 8, 2026</t>
        </is>
      </c>
      <c r="J70" s="5" t="inlineStr">
        <is>
          <t>Ticket</t>
        </is>
      </c>
      <c r="K70" s="5" t="inlineStr">
        <is>
          <t>FC N° 4417 08-2026</t>
        </is>
      </c>
      <c r="L70" s="5" t="inlineStr">
        <is>
          <t>35-2 18-08-2026 MARIO LEONARDO ROTH 90,000.00 T FC N_ 4417 08-2026.pdf</t>
        </is>
      </c>
    </row>
    <row r="71">
      <c r="A71" s="5" t="inlineStr">
        <is>
          <t>2026-08 Agosto</t>
        </is>
      </c>
      <c r="B71" s="10" t="n">
        <v>36</v>
      </c>
      <c r="C71" s="5" t="inlineStr">
        <is>
          <t>21-08-2026</t>
        </is>
      </c>
      <c r="D71" s="5" t="inlineStr">
        <is>
          <t>COOPERATIVA DE TRABAJO C.S.I LIMITADA</t>
        </is>
      </c>
      <c r="E71" s="6" t="n">
        <v>2891220.01</v>
      </c>
      <c r="F71" s="5" t="inlineStr">
        <is>
          <t>$ 2,891,220.01 - BANCO - Nro: -</t>
        </is>
      </c>
      <c r="G71" s="5" t="inlineStr"/>
      <c r="H71" s="5" t="inlineStr">
        <is>
          <t>ABONOS Y SERVICIOS</t>
        </is>
      </c>
      <c r="I71" s="5" t="inlineStr">
        <is>
          <t>SERVICIO DE SEGURIDAD FACTURA Nº 4925 MES DE JULIO. TOTAL DE $ $3.166.</t>
        </is>
      </c>
      <c r="J71" s="5" t="inlineStr">
        <is>
          <t>Egreso</t>
        </is>
      </c>
      <c r="K71" s="5" t="inlineStr">
        <is>
          <t>F C  Nº 4925 07-2026  Pago</t>
        </is>
      </c>
      <c r="L71" s="5" t="inlineStr">
        <is>
          <t>36-1 21-08-2026 COOPERATIVA DE TRABAJO C.S.I L 2,891,220.01 E F C No 4925 07-2026 Pago.pdf</t>
        </is>
      </c>
    </row>
    <row r="72">
      <c r="A72" s="5" t="inlineStr">
        <is>
          <t>2026-08 Agosto</t>
        </is>
      </c>
      <c r="B72" s="10" t="n">
        <v>36</v>
      </c>
      <c r="C72" s="5" t="inlineStr">
        <is>
          <t>21-08-2026</t>
        </is>
      </c>
      <c r="D72" s="5" t="inlineStr">
        <is>
          <t>COOPERATIVA DE TRABAJO C.S.I LIMITADA</t>
        </is>
      </c>
      <c r="E72" s="6" t="n">
        <v>2891220.01</v>
      </c>
      <c r="F72" s="5" t="inlineStr">
        <is>
          <t>$ 2,891,220.01 - BANCO - Nro: -</t>
        </is>
      </c>
      <c r="G72" s="5" t="inlineStr"/>
      <c r="H72" s="5" t="inlineStr">
        <is>
          <t>ABONOS Y SERVICIOS</t>
        </is>
      </c>
      <c r="I72" s="5" t="inlineStr">
        <is>
          <t>SERVICIO DE SEGURIDAD FACTURA Nº 4925 MES DE JULIO. TOTAL DE $ $3.166.</t>
        </is>
      </c>
      <c r="J72" s="5" t="inlineStr">
        <is>
          <t>Egreso</t>
        </is>
      </c>
      <c r="K72" s="5" t="inlineStr">
        <is>
          <t>F C  Nº 4925 07-2026</t>
        </is>
      </c>
      <c r="L72" s="5" t="inlineStr">
        <is>
          <t>36-2 21-08-2026 COOPERATIVA DE TRABAJO C.S.I L 2,891,220.01 E F C No 4925 07-2026.pdf</t>
        </is>
      </c>
    </row>
    <row r="73">
      <c r="A73" s="5" t="inlineStr">
        <is>
          <t>2026-08 Agosto</t>
        </is>
      </c>
      <c r="B73" s="10" t="n">
        <v>36</v>
      </c>
      <c r="C73" s="5" t="inlineStr">
        <is>
          <t>21-08-2026</t>
        </is>
      </c>
      <c r="D73" s="5" t="inlineStr">
        <is>
          <t>COOPERATIVA DE TRABAJO C.S.I LIMITADA</t>
        </is>
      </c>
      <c r="E73" s="6" t="n">
        <v>2891220.01</v>
      </c>
      <c r="F73" s="5" t="inlineStr">
        <is>
          <t>$ 2,891,220.01 - BANCO - Nro: -</t>
        </is>
      </c>
      <c r="G73" s="5" t="inlineStr"/>
      <c r="H73" s="5" t="inlineStr">
        <is>
          <t>ABONOS Y SERVICIOS</t>
        </is>
      </c>
      <c r="I73" s="5" t="inlineStr">
        <is>
          <t>SERVICIO DE SEGURIDAD FACTURA Nº 4925 MES DE JULIO. TOTAL DE $ $3.166.</t>
        </is>
      </c>
      <c r="J73" s="5" t="inlineStr">
        <is>
          <t>Egreso</t>
        </is>
      </c>
      <c r="K73" s="5" t="inlineStr">
        <is>
          <t>IVA</t>
        </is>
      </c>
      <c r="L73" s="5" t="inlineStr">
        <is>
          <t>36-3 21-08-2026 COOPERATIVA DE TRABAJO C.S.I L 2,891,220.01 E IVA.pdf</t>
        </is>
      </c>
    </row>
    <row r="74">
      <c r="A74" s="5" t="inlineStr">
        <is>
          <t>2026-08 Agosto</t>
        </is>
      </c>
      <c r="B74" s="10" t="n">
        <v>37</v>
      </c>
      <c r="C74" s="5" t="inlineStr">
        <is>
          <t>21-08-2026</t>
        </is>
      </c>
      <c r="D74" s="5" t="inlineStr">
        <is>
          <t>MARIO LEONARDO ROTH</t>
        </is>
      </c>
      <c r="E74" s="6" t="n">
        <v>2650000</v>
      </c>
      <c r="F74" s="5" t="inlineStr">
        <is>
          <t>$ 2,650,000.00 - BANCO - Nro: -</t>
        </is>
      </c>
      <c r="G74" s="5" t="inlineStr">
        <is>
          <t>4182-4183-4191</t>
        </is>
      </c>
      <c r="H74" s="5" t="inlineStr">
        <is>
          <t>ABONOS Y SERVICIOS</t>
        </is>
      </c>
      <c r="I74" s="5" t="inlineStr">
        <is>
          <t>Fact 4182:cambio de serpentina con caño pex de diametro 20mm depto 12.</t>
        </is>
      </c>
      <c r="J74" s="5" t="inlineStr">
        <is>
          <t>Ticket</t>
        </is>
      </c>
      <c r="K74" s="5" t="inlineStr">
        <is>
          <t>FC N° 4182 05-2026 CAMBIO SERPENTINA PAGO C 1</t>
        </is>
      </c>
      <c r="L74" s="5" t="inlineStr">
        <is>
          <t>37-1 21-08-2026 MARIO LEONARDO ROTH 2,650,000.00 T FC N_ 4182 05-2026 CAMBIO SERPENTINA PAGO C 1.pdf</t>
        </is>
      </c>
    </row>
    <row r="75">
      <c r="A75" s="5" t="inlineStr">
        <is>
          <t>2026-08 Agosto</t>
        </is>
      </c>
      <c r="B75" s="10" t="n">
        <v>37</v>
      </c>
      <c r="C75" s="5" t="inlineStr">
        <is>
          <t>21-08-2026</t>
        </is>
      </c>
      <c r="D75" s="5" t="inlineStr">
        <is>
          <t>MARIO LEONARDO ROTH</t>
        </is>
      </c>
      <c r="E75" s="6" t="n">
        <v>2650000</v>
      </c>
      <c r="F75" s="5" t="inlineStr">
        <is>
          <t>$ 2,650,000.00 - BANCO - Nro: -</t>
        </is>
      </c>
      <c r="G75" s="5" t="inlineStr">
        <is>
          <t>4182-4183-4191</t>
        </is>
      </c>
      <c r="H75" s="5" t="inlineStr">
        <is>
          <t>ABONOS Y SERVICIOS</t>
        </is>
      </c>
      <c r="I75" s="5" t="inlineStr">
        <is>
          <t>Fact 4182:cambio de serpentina con caño pex de diametro 20mm depto 12.</t>
        </is>
      </c>
      <c r="J75" s="5" t="inlineStr">
        <is>
          <t>Ticket</t>
        </is>
      </c>
      <c r="K75" s="5" t="inlineStr">
        <is>
          <t>FC N° 4182 05-2026 CAMBIO SERPENTINA</t>
        </is>
      </c>
      <c r="L75" s="5" t="inlineStr">
        <is>
          <t>37-2 21-08-2026 MARIO LEONARDO ROTH 2,650,000.00 T FC N_ 4182 05-2026 CAMBIO SERPENTINA.pdf</t>
        </is>
      </c>
    </row>
    <row r="76">
      <c r="A76" s="5" t="inlineStr">
        <is>
          <t>2026-08 Agosto</t>
        </is>
      </c>
      <c r="B76" s="10" t="n">
        <v>37</v>
      </c>
      <c r="C76" s="5" t="inlineStr">
        <is>
          <t>21-08-2026</t>
        </is>
      </c>
      <c r="D76" s="5" t="inlineStr">
        <is>
          <t>MARIO LEONARDO ROTH</t>
        </is>
      </c>
      <c r="E76" s="6" t="n">
        <v>2650000</v>
      </c>
      <c r="F76" s="5" t="inlineStr">
        <is>
          <t>$ 2,650,000.00 - BANCO - Nro: -</t>
        </is>
      </c>
      <c r="G76" s="5" t="inlineStr">
        <is>
          <t>4182-4183-4191</t>
        </is>
      </c>
      <c r="H76" s="5" t="inlineStr">
        <is>
          <t>ABONOS Y SERVICIOS</t>
        </is>
      </c>
      <c r="I76" s="5" t="inlineStr">
        <is>
          <t>Fact 4182:cambio de serpentina con caño pex de diametro 20mm depto 12.</t>
        </is>
      </c>
      <c r="J76" s="5" t="inlineStr">
        <is>
          <t>Ticket</t>
        </is>
      </c>
      <c r="K76" s="5" t="inlineStr">
        <is>
          <t>FC N° 4191 05-2026 CAMBIO SERPENTINA PAGO C</t>
        </is>
      </c>
      <c r="L76" s="5" t="inlineStr">
        <is>
          <t>37-3 21-08-2026 MARIO LEONARDO ROTH 2,650,000.00 T FC N_ 4191 05-2026 CAMBIO SERPENTINA PAGO C.pdf</t>
        </is>
      </c>
    </row>
    <row r="77">
      <c r="A77" s="5" t="inlineStr">
        <is>
          <t>2026-08 Agosto</t>
        </is>
      </c>
      <c r="B77" s="10" t="n">
        <v>37</v>
      </c>
      <c r="C77" s="5" t="inlineStr">
        <is>
          <t>21-08-2026</t>
        </is>
      </c>
      <c r="D77" s="5" t="inlineStr">
        <is>
          <t>MARIO LEONARDO ROTH</t>
        </is>
      </c>
      <c r="E77" s="6" t="n">
        <v>2650000</v>
      </c>
      <c r="F77" s="5" t="inlineStr">
        <is>
          <t>$ 2,650,000.00 - BANCO - Nro: -</t>
        </is>
      </c>
      <c r="G77" s="5" t="inlineStr">
        <is>
          <t>4182-4183-4191</t>
        </is>
      </c>
      <c r="H77" s="5" t="inlineStr">
        <is>
          <t>ABONOS Y SERVICIOS</t>
        </is>
      </c>
      <c r="I77" s="5" t="inlineStr">
        <is>
          <t>Fact 4182:cambio de serpentina con caño pex de diametro 20mm depto 12.</t>
        </is>
      </c>
      <c r="J77" s="5" t="inlineStr">
        <is>
          <t>Ticket</t>
        </is>
      </c>
      <c r="K77" s="5" t="inlineStr">
        <is>
          <t>FC N° 4183 05-2026 REP CUPLA PAGO C 1</t>
        </is>
      </c>
      <c r="L77" s="5" t="inlineStr">
        <is>
          <t>37-4 21-08-2026 MARIO LEONARDO ROTH 2,650,000.00 T FC N_ 4183 05-2026 REP CUPLA PAGO C 1.pdf</t>
        </is>
      </c>
    </row>
    <row r="78">
      <c r="A78" s="5" t="inlineStr">
        <is>
          <t>2026-08 Agosto</t>
        </is>
      </c>
      <c r="B78" s="10" t="n">
        <v>37</v>
      </c>
      <c r="C78" s="5" t="inlineStr">
        <is>
          <t>21-08-2026</t>
        </is>
      </c>
      <c r="D78" s="5" t="inlineStr">
        <is>
          <t>MARIO LEONARDO ROTH</t>
        </is>
      </c>
      <c r="E78" s="6" t="n">
        <v>2650000</v>
      </c>
      <c r="F78" s="5" t="inlineStr">
        <is>
          <t>$ 2,650,000.00 - BANCO - Nro: -</t>
        </is>
      </c>
      <c r="G78" s="5" t="inlineStr">
        <is>
          <t>4182-4183-4191</t>
        </is>
      </c>
      <c r="H78" s="5" t="inlineStr">
        <is>
          <t>ABONOS Y SERVICIOS</t>
        </is>
      </c>
      <c r="I78" s="5" t="inlineStr">
        <is>
          <t>Fact 4182:cambio de serpentina con caño pex de diametro 20mm depto 12.</t>
        </is>
      </c>
      <c r="J78" s="5" t="inlineStr">
        <is>
          <t>Ticket</t>
        </is>
      </c>
      <c r="K78" s="5" t="inlineStr">
        <is>
          <t>FC N° 4191 05-2026 CAMBIO SERPENTINA</t>
        </is>
      </c>
      <c r="L78" s="5" t="inlineStr">
        <is>
          <t>37-5 21-08-2026 MARIO LEONARDO ROTH 2,650,000.00 T FC N_ 4191 05-2026 CAMBIO SERPENTINA.pdf</t>
        </is>
      </c>
    </row>
    <row r="79">
      <c r="A79" s="5" t="inlineStr">
        <is>
          <t>2026-08 Agosto</t>
        </is>
      </c>
      <c r="B79" s="10" t="n">
        <v>37</v>
      </c>
      <c r="C79" s="5" t="inlineStr">
        <is>
          <t>21-08-2026</t>
        </is>
      </c>
      <c r="D79" s="5" t="inlineStr">
        <is>
          <t>MARIO LEONARDO ROTH</t>
        </is>
      </c>
      <c r="E79" s="6" t="n">
        <v>2650000</v>
      </c>
      <c r="F79" s="5" t="inlineStr">
        <is>
          <t>$ 2,650,000.00 - BANCO - Nro: -</t>
        </is>
      </c>
      <c r="G79" s="5" t="inlineStr">
        <is>
          <t>4182-4183-4191</t>
        </is>
      </c>
      <c r="H79" s="5" t="inlineStr">
        <is>
          <t>ABONOS Y SERVICIOS</t>
        </is>
      </c>
      <c r="I79" s="5" t="inlineStr">
        <is>
          <t>Fact 4182:cambio de serpentina con caño pex de diametro 20mm depto 12.</t>
        </is>
      </c>
      <c r="J79" s="5" t="inlineStr">
        <is>
          <t>Ticket</t>
        </is>
      </c>
      <c r="K79" s="5" t="inlineStr">
        <is>
          <t>FC N° 4183 05-2026 REP CUPLA</t>
        </is>
      </c>
      <c r="L79" s="5" t="inlineStr">
        <is>
          <t>37-6 21-08-2026 MARIO LEONARDO ROTH 2,650,000.00 T FC N_ 4183 05-2026 REP CUPLA.pdf</t>
        </is>
      </c>
    </row>
    <row r="80">
      <c r="A80" s="5" t="inlineStr">
        <is>
          <t>2026-08 Agosto</t>
        </is>
      </c>
      <c r="B80" s="10" t="n">
        <v>37</v>
      </c>
      <c r="C80" s="5" t="inlineStr">
        <is>
          <t>21-08-2026</t>
        </is>
      </c>
      <c r="D80" s="5" t="inlineStr">
        <is>
          <t>MARIO LEONARDO ROTH</t>
        </is>
      </c>
      <c r="E80" s="6" t="n">
        <v>2650000</v>
      </c>
      <c r="F80" s="5" t="inlineStr">
        <is>
          <t>$ 2,650,000.00 - BANCO - Nro: -</t>
        </is>
      </c>
      <c r="G80" s="5" t="inlineStr">
        <is>
          <t>4182-4183-4191</t>
        </is>
      </c>
      <c r="H80" s="5" t="inlineStr">
        <is>
          <t>ABONOS Y SERVICIOS</t>
        </is>
      </c>
      <c r="I80" s="5" t="inlineStr">
        <is>
          <t>Fact 4182:cambio de serpentina con caño pex de diametro 20mm depto 12.</t>
        </is>
      </c>
      <c r="J80" s="5" t="inlineStr">
        <is>
          <t>Ticket</t>
        </is>
      </c>
      <c r="K80" s="5" t="inlineStr">
        <is>
          <t>FC N° 4191 05-2026 CAMBIO SERPENTINA CUOTA 2</t>
        </is>
      </c>
      <c r="L80" s="5" t="inlineStr">
        <is>
          <t>37-7 21-08-2026 MARIO LEONARDO ROTH 2,650,000.00 T FC N_ 4191 05-2026 CAMBIO SERPENTINA CUOTA 2.pdf</t>
        </is>
      </c>
    </row>
    <row r="81">
      <c r="A81" s="5" t="inlineStr">
        <is>
          <t>2026-08 Agosto</t>
        </is>
      </c>
      <c r="B81" s="10" t="n">
        <v>37</v>
      </c>
      <c r="C81" s="5" t="inlineStr">
        <is>
          <t>21-08-2026</t>
        </is>
      </c>
      <c r="D81" s="5" t="inlineStr">
        <is>
          <t>MARIO LEONARDO ROTH</t>
        </is>
      </c>
      <c r="E81" s="6" t="n">
        <v>2650000</v>
      </c>
      <c r="F81" s="5" t="inlineStr">
        <is>
          <t>$ 2,650,000.00 - BANCO - Nro: -</t>
        </is>
      </c>
      <c r="G81" s="5" t="inlineStr">
        <is>
          <t>4182-4183-4191</t>
        </is>
      </c>
      <c r="H81" s="5" t="inlineStr">
        <is>
          <t>ABONOS Y SERVICIOS</t>
        </is>
      </c>
      <c r="I81" s="5" t="inlineStr">
        <is>
          <t>Fact 4182:cambio de serpentina con caño pex de diametro 20mm depto 12.</t>
        </is>
      </c>
      <c r="J81" s="5" t="inlineStr">
        <is>
          <t>Ticket</t>
        </is>
      </c>
      <c r="K81" s="5" t="inlineStr">
        <is>
          <t>FC N° 4182 05-2026 CAMBIO SERPENTINA PAGO C 2</t>
        </is>
      </c>
      <c r="L81" s="5" t="inlineStr">
        <is>
          <t>37-8 21-08-2026 MARIO LEONARDO ROTH 2,650,000.00 T FC N_ 4182 05-2026 CAMBIO SERPENTINA PAGO C 2.pdf</t>
        </is>
      </c>
    </row>
    <row r="82">
      <c r="A82" s="5" t="inlineStr">
        <is>
          <t>2026-08 Agosto</t>
        </is>
      </c>
      <c r="B82" s="10" t="n">
        <v>37</v>
      </c>
      <c r="C82" s="5" t="inlineStr">
        <is>
          <t>21-08-2026</t>
        </is>
      </c>
      <c r="D82" s="5" t="inlineStr">
        <is>
          <t>MARIO LEONARDO ROTH</t>
        </is>
      </c>
      <c r="E82" s="6" t="n">
        <v>2650000</v>
      </c>
      <c r="F82" s="5" t="inlineStr">
        <is>
          <t>$ 2,650,000.00 - BANCO - Nro: -</t>
        </is>
      </c>
      <c r="G82" s="5" t="inlineStr">
        <is>
          <t>4182-4183-4191</t>
        </is>
      </c>
      <c r="H82" s="5" t="inlineStr">
        <is>
          <t>ABONOS Y SERVICIOS</t>
        </is>
      </c>
      <c r="I82" s="5" t="inlineStr">
        <is>
          <t>Fact 4182:cambio de serpentina con caño pex de diametro 20mm depto 12.</t>
        </is>
      </c>
      <c r="J82" s="5" t="inlineStr">
        <is>
          <t>Ticket</t>
        </is>
      </c>
      <c r="K82" s="5" t="inlineStr">
        <is>
          <t>FC N° 4183 05-2026 REP CUPLA PAGO C 2</t>
        </is>
      </c>
      <c r="L82" s="5" t="inlineStr">
        <is>
          <t>37-9 21-08-2026 MARIO LEONARDO ROTH 2,650,000.00 T FC N_ 4183 05-2026 REP CUPLA PAGO C 2.pdf</t>
        </is>
      </c>
    </row>
    <row r="83">
      <c r="A83" s="5" t="inlineStr">
        <is>
          <t>2026-08 Agosto</t>
        </is>
      </c>
      <c r="B83" s="10" t="n">
        <v>38</v>
      </c>
      <c r="C83" s="5" t="inlineStr">
        <is>
          <t>21-08-2026</t>
        </is>
      </c>
      <c r="D83" s="5" t="inlineStr">
        <is>
          <t>BANCO DE GALICIA</t>
        </is>
      </c>
      <c r="E83" s="6" t="n">
        <v>452336.93</v>
      </c>
      <c r="F83" s="5" t="inlineStr">
        <is>
          <t>$ 452,336.93 - BANCO</t>
        </is>
      </c>
      <c r="G83" s="5" t="inlineStr"/>
      <c r="H83" s="5" t="inlineStr">
        <is>
          <t>GASTOS BANCARIOS</t>
        </is>
      </c>
      <c r="I83" s="5" t="inlineStr">
        <is>
          <t>GASTOS BANCARIOS DESDE EL 21/07/2026 A 21/08/2026.- Período: 8, 2026</t>
        </is>
      </c>
      <c r="J83" s="5" t="inlineStr"/>
      <c r="K83" s="47" t="inlineStr">
        <is>
          <t>(sin adjuntos)</t>
        </is>
      </c>
      <c r="L83" s="5" t="inlineStr"/>
    </row>
    <row r="84">
      <c r="A84" s="5" t="inlineStr">
        <is>
          <t>2026-08 Agosto</t>
        </is>
      </c>
      <c r="B84" s="10" t="n">
        <v>39</v>
      </c>
      <c r="C84" s="5" t="inlineStr">
        <is>
          <t>27-08-2026</t>
        </is>
      </c>
      <c r="D84" s="5" t="inlineStr">
        <is>
          <t>GESTION CONTINUA S.A.</t>
        </is>
      </c>
      <c r="E84" s="6" t="n">
        <v>313000</v>
      </c>
      <c r="F84" s="5" t="inlineStr">
        <is>
          <t>$ 313,000.00 - BANCO - Nro: -</t>
        </is>
      </c>
      <c r="G84" s="5" t="inlineStr">
        <is>
          <t>00005-00051325</t>
        </is>
      </c>
      <c r="H84" s="5" t="inlineStr">
        <is>
          <t>ABONOS Y SERVICIOS</t>
        </is>
      </c>
      <c r="I84" s="5" t="inlineStr">
        <is>
          <t>CAT C. MEDICIÓN CERTIFICADA DE PUESTA A TIERRA/CONT DE MASAS CABA.</t>
        </is>
      </c>
      <c r="J84" s="5" t="inlineStr">
        <is>
          <t>Ticket</t>
        </is>
      </c>
      <c r="K84" s="5" t="inlineStr">
        <is>
          <t>1787851322.1763FC Nº51325 GESTIONAR.pdf</t>
        </is>
      </c>
      <c r="L84" s="5" t="inlineStr">
        <is>
          <t>39-1 27-08-2026 GESTION CONTINUA S.A. 313,000.00 T 1787851322.1763FC No51325 GESTIONAR.pdf</t>
        </is>
      </c>
    </row>
    <row r="85">
      <c r="A85" s="5" t="inlineStr">
        <is>
          <t>2026-08 Agosto</t>
        </is>
      </c>
      <c r="B85" s="10" t="n">
        <v>39</v>
      </c>
      <c r="C85" s="5" t="inlineStr">
        <is>
          <t>27-08-2026</t>
        </is>
      </c>
      <c r="D85" s="5" t="inlineStr">
        <is>
          <t>GESTION CONTINUA S.A.</t>
        </is>
      </c>
      <c r="E85" s="6" t="n">
        <v>313000</v>
      </c>
      <c r="F85" s="5" t="inlineStr">
        <is>
          <t>$ 313,000.00 - BANCO - Nro: -</t>
        </is>
      </c>
      <c r="G85" s="5" t="inlineStr">
        <is>
          <t>00005-00051325</t>
        </is>
      </c>
      <c r="H85" s="5" t="inlineStr">
        <is>
          <t>ABONOS Y SERVICIOS</t>
        </is>
      </c>
      <c r="I85" s="5" t="inlineStr">
        <is>
          <t>CAT C. MEDICIÓN CERTIFICADA DE PUESTA A TIERRA/CONT DE MASAS CABA.</t>
        </is>
      </c>
      <c r="J85" s="5" t="inlineStr">
        <is>
          <t>Ticket</t>
        </is>
      </c>
      <c r="K85" s="5" t="inlineStr">
        <is>
          <t>FC Nº51325 GESTIONAR RECIBO</t>
        </is>
      </c>
      <c r="L85" s="5" t="inlineStr">
        <is>
          <t>39-2 27-08-2026 GESTION CONTINUA S.A. 313,000.00 T FC No51325 GESTIONAR RECIBO.pdf</t>
        </is>
      </c>
    </row>
    <row r="86">
      <c r="A86" s="5" t="inlineStr">
        <is>
          <t>2026-08 Agosto</t>
        </is>
      </c>
      <c r="B86" s="10" t="n">
        <v>40</v>
      </c>
      <c r="C86" s="5" t="inlineStr">
        <is>
          <t>27-08-2026</t>
        </is>
      </c>
      <c r="D86" s="5" t="inlineStr">
        <is>
          <t>GESTION CONTINUA S.A.</t>
        </is>
      </c>
      <c r="E86" s="6" t="n">
        <v>305000</v>
      </c>
      <c r="F86" s="5" t="inlineStr">
        <is>
          <t>$ 305,000.00 - BANCO - Nro: -</t>
        </is>
      </c>
      <c r="G86" s="5" t="inlineStr">
        <is>
          <t>51300</t>
        </is>
      </c>
      <c r="H86" s="5" t="inlineStr">
        <is>
          <t>ABONOS Y SERVICIOS</t>
        </is>
      </c>
      <c r="I86" s="5" t="inlineStr">
        <is>
          <t>DECLARACIÓN JURADA ANUAL CABA 2025.</t>
        </is>
      </c>
      <c r="J86" s="5" t="inlineStr">
        <is>
          <t>Ticket</t>
        </is>
      </c>
      <c r="K86" s="5" t="inlineStr">
        <is>
          <t>FC Nº51300 GESTIONAR RECIBO</t>
        </is>
      </c>
      <c r="L86" s="5" t="inlineStr">
        <is>
          <t>40-1 27-08-2026 GESTION CONTINUA S.A. 305,000.00 T FC No51300 GESTIONAR RECIBO.pdf</t>
        </is>
      </c>
    </row>
    <row r="87">
      <c r="A87" s="5" t="inlineStr">
        <is>
          <t>2026-08 Agosto</t>
        </is>
      </c>
      <c r="B87" s="10" t="n">
        <v>40</v>
      </c>
      <c r="C87" s="5" t="inlineStr">
        <is>
          <t>27-08-2026</t>
        </is>
      </c>
      <c r="D87" s="5" t="inlineStr">
        <is>
          <t>GESTION CONTINUA S.A.</t>
        </is>
      </c>
      <c r="E87" s="6" t="n">
        <v>305000</v>
      </c>
      <c r="F87" s="5" t="inlineStr">
        <is>
          <t>$ 305,000.00 - BANCO - Nro: -</t>
        </is>
      </c>
      <c r="G87" s="5" t="inlineStr">
        <is>
          <t>51300</t>
        </is>
      </c>
      <c r="H87" s="5" t="inlineStr">
        <is>
          <t>ABONOS Y SERVICIOS</t>
        </is>
      </c>
      <c r="I87" s="5" t="inlineStr">
        <is>
          <t>DECLARACIÓN JURADA ANUAL CABA 2025.</t>
        </is>
      </c>
      <c r="J87" s="5" t="inlineStr">
        <is>
          <t>Ticket</t>
        </is>
      </c>
      <c r="K87" s="5" t="inlineStr">
        <is>
          <t>FC Nº51300 GESTIONAR</t>
        </is>
      </c>
      <c r="L87" s="5" t="inlineStr">
        <is>
          <t>40-2 27-08-2026 GESTION CONTINUA S.A. 305,000.00 T FC No51300 GESTIONAR.pdf</t>
        </is>
      </c>
    </row>
    <row r="88">
      <c r="A88" s="5" t="inlineStr">
        <is>
          <t>2026-08 Agosto</t>
        </is>
      </c>
      <c r="B88" s="10" t="n">
        <v>41</v>
      </c>
      <c r="C88" s="5" t="inlineStr">
        <is>
          <t>28-08-2026</t>
        </is>
      </c>
      <c r="D88" s="5" t="inlineStr">
        <is>
          <t>GRACIELA MARTA CROCAMO</t>
        </is>
      </c>
      <c r="E88" s="6" t="n">
        <v>99000</v>
      </c>
      <c r="F88" s="5" t="inlineStr">
        <is>
          <t>$ 99,000.00 - BANCO - Nro: -</t>
        </is>
      </c>
      <c r="G88" s="5" t="inlineStr"/>
      <c r="H88" s="5" t="inlineStr">
        <is>
          <t>GASTOS DE ADMINISTRACION</t>
        </is>
      </c>
      <c r="I88" s="5" t="inlineStr">
        <is>
          <t>DISPOSICION 856 DEL GOB. DE Bs. As. ESCANEO DE LA DOCUMENTACIÒN DEL C.</t>
        </is>
      </c>
      <c r="J88" s="5" t="inlineStr">
        <is>
          <t>Egreso</t>
        </is>
      </c>
      <c r="K88" s="5" t="inlineStr">
        <is>
          <t>FC Nº 1642 HONOR-ESCAN PAgo</t>
        </is>
      </c>
      <c r="L88" s="5" t="inlineStr">
        <is>
          <t>41-1 28-08-2026 GRACIELA MARTA CROCAMO 99,000.00 E FC No 1642 HONOR-ESCAN PAgo.pdf</t>
        </is>
      </c>
    </row>
    <row r="89">
      <c r="A89" s="5" t="inlineStr">
        <is>
          <t>2026-08 Agosto</t>
        </is>
      </c>
      <c r="B89" s="10" t="n">
        <v>41</v>
      </c>
      <c r="C89" s="5" t="inlineStr">
        <is>
          <t>28-08-2026</t>
        </is>
      </c>
      <c r="D89" s="5" t="inlineStr">
        <is>
          <t>GRACIELA MARTA CROCAMO</t>
        </is>
      </c>
      <c r="E89" s="6" t="n">
        <v>99000</v>
      </c>
      <c r="F89" s="5" t="inlineStr">
        <is>
          <t>$ 99,000.00 - BANCO - Nro: -</t>
        </is>
      </c>
      <c r="G89" s="5" t="inlineStr"/>
      <c r="H89" s="5" t="inlineStr">
        <is>
          <t>GASTOS DE ADMINISTRACION</t>
        </is>
      </c>
      <c r="I89" s="5" t="inlineStr">
        <is>
          <t>DISPOSICION 856 DEL GOB. DE Bs. As. ESCANEO DE LA DOCUMENTACIÒN DEL C.</t>
        </is>
      </c>
      <c r="J89" s="5" t="inlineStr">
        <is>
          <t>Egreso</t>
        </is>
      </c>
      <c r="K89" s="5" t="inlineStr">
        <is>
          <t>FC Nº 1642 HONOR-ESCAN</t>
        </is>
      </c>
      <c r="L89" s="5" t="inlineStr">
        <is>
          <t>41-2 28-08-2026 GRACIELA MARTA CROCAMO 99,000.00 E FC No 1642 HONOR-ESCAN.pdf</t>
        </is>
      </c>
    </row>
    <row r="90">
      <c r="A90" s="5" t="inlineStr">
        <is>
          <t>2026-08 Agosto</t>
        </is>
      </c>
      <c r="B90" s="10" t="n">
        <v>42</v>
      </c>
      <c r="C90" s="5" t="inlineStr">
        <is>
          <t>28-08-2026</t>
        </is>
      </c>
      <c r="D90" s="5" t="inlineStr">
        <is>
          <t>GRACIELA MARTA CROCAMO</t>
        </is>
      </c>
      <c r="E90" s="6" t="n">
        <v>775799</v>
      </c>
      <c r="F90" s="5" t="inlineStr">
        <is>
          <t>$ 775,799.00 - BANCO - Nro: -</t>
        </is>
      </c>
      <c r="G90" s="5" t="inlineStr">
        <is>
          <t>1642</t>
        </is>
      </c>
      <c r="H90" s="5" t="inlineStr">
        <is>
          <t>GASTOS DE ADMINISTRACION</t>
        </is>
      </c>
      <c r="I90" s="5" t="inlineStr">
        <is>
          <t>HONORARIOS ADMINISTRACIÓN AGOSTO.- Período: 8, 2026</t>
        </is>
      </c>
      <c r="J90" s="5" t="inlineStr">
        <is>
          <t>Ticket</t>
        </is>
      </c>
      <c r="K90" s="5" t="inlineStr">
        <is>
          <t>FC Nº 1642 HONOR-ESCAN PAgo</t>
        </is>
      </c>
      <c r="L90" s="5" t="inlineStr">
        <is>
          <t>42-1 28-08-2026 GRACIELA MARTA CROCAMO 775,799.00 T FC No 1642 HONOR-ESCAN PAgo.pdf</t>
        </is>
      </c>
    </row>
    <row r="91">
      <c r="A91" s="5" t="inlineStr">
        <is>
          <t>2026-08 Agosto</t>
        </is>
      </c>
      <c r="B91" s="10" t="n">
        <v>42</v>
      </c>
      <c r="C91" s="5" t="inlineStr">
        <is>
          <t>28-08-2026</t>
        </is>
      </c>
      <c r="D91" s="5" t="inlineStr">
        <is>
          <t>GRACIELA MARTA CROCAMO</t>
        </is>
      </c>
      <c r="E91" s="6" t="n">
        <v>775799</v>
      </c>
      <c r="F91" s="5" t="inlineStr">
        <is>
          <t>$ 775,799.00 - BANCO - Nro: -</t>
        </is>
      </c>
      <c r="G91" s="5" t="inlineStr">
        <is>
          <t>1642</t>
        </is>
      </c>
      <c r="H91" s="5" t="inlineStr">
        <is>
          <t>GASTOS DE ADMINISTRACION</t>
        </is>
      </c>
      <c r="I91" s="5" t="inlineStr">
        <is>
          <t>HONORARIOS ADMINISTRACIÓN AGOSTO.- Período: 8, 2026</t>
        </is>
      </c>
      <c r="J91" s="5" t="inlineStr">
        <is>
          <t>Ticket</t>
        </is>
      </c>
      <c r="K91" s="5" t="inlineStr">
        <is>
          <t>FC Nº 1642 HONOR-ESCAN</t>
        </is>
      </c>
      <c r="L91" s="5" t="inlineStr">
        <is>
          <t>42-2 28-08-2026 GRACIELA MARTA CROCAMO 775,799.00 T FC No 1642 HONOR-ESCAN.pdf</t>
        </is>
      </c>
    </row>
    <row r="92">
      <c r="A92" s="5" t="inlineStr">
        <is>
          <t>2026-08 Agosto</t>
        </is>
      </c>
      <c r="B92" s="10" t="n">
        <v>43</v>
      </c>
      <c r="C92" s="5" t="inlineStr">
        <is>
          <t>31-08-2026</t>
        </is>
      </c>
      <c r="D92" s="5" t="inlineStr">
        <is>
          <t>SACZEWICZYK MARIA EUGENIA</t>
        </is>
      </c>
      <c r="E92" s="6" t="n">
        <v>700000</v>
      </c>
      <c r="F92" s="5" t="inlineStr">
        <is>
          <t>$ 700,000.00 - BANCO - Nro: -</t>
        </is>
      </c>
      <c r="G92" s="5" t="inlineStr">
        <is>
          <t>00001-00000008</t>
        </is>
      </c>
      <c r="H92" s="5" t="inlineStr">
        <is>
          <t>MANTENIMIENTOS EN UNIDADES</t>
        </is>
      </c>
      <c r="I92" s="5" t="inlineStr">
        <is>
          <t>PINTURA EL PISO 13 DPTO B. REPARACION DE PARED Y PINTURA</t>
        </is>
      </c>
      <c r="J92" s="5" t="inlineStr">
        <is>
          <t>Ticket</t>
        </is>
      </c>
      <c r="K92" s="5" t="inlineStr">
        <is>
          <t>1788207098.0226FC Nº 0008 MARIA EUGENIA.pdf</t>
        </is>
      </c>
      <c r="L92" s="5" t="inlineStr">
        <is>
          <t>43-1 31-08-2026 SACZEWICZYK MARIA EUGENIA 700,000.00 T 1788207098.0226FC No 0008 MARIA EUGENIA.pdf</t>
        </is>
      </c>
    </row>
    <row r="93">
      <c r="A93" s="5" t="inlineStr">
        <is>
          <t>2026-07 Julio</t>
        </is>
      </c>
      <c r="B93" s="10" t="n">
        <v>1</v>
      </c>
      <c r="C93" s="5" t="inlineStr">
        <is>
          <t>01-07-2026</t>
        </is>
      </c>
      <c r="D93" s="5" t="inlineStr">
        <is>
          <t>Consorcio RIVADAVIA 2069</t>
        </is>
      </c>
      <c r="E93" s="6" t="n">
        <v>2370332</v>
      </c>
      <c r="F93" s="5" t="inlineStr">
        <is>
          <t>$ 2,370,332.00 - BANCO - Nro: -</t>
        </is>
      </c>
      <c r="G93" s="5" t="inlineStr"/>
      <c r="H93" s="5" t="inlineStr">
        <is>
          <t>SUELDOS Y CARGAS SOCIALES</t>
        </is>
      </c>
      <c r="I93" s="5" t="inlineStr">
        <is>
          <t>SUELDO Y SAC. HERES MIGUEL ANGEL - Nro: 576592 - Período: Junio 2026</t>
        </is>
      </c>
      <c r="J93" s="5" t="inlineStr">
        <is>
          <t>Egreso</t>
        </is>
      </c>
      <c r="K93" s="5" t="inlineStr">
        <is>
          <t>RECIBO 06-2026 y SAC MIGUEL</t>
        </is>
      </c>
      <c r="L93" s="5" t="inlineStr">
        <is>
          <t>01-1 01-07-2026 Consorcio RIVADAVIA 2069 2,370,332.00 E RECIBO 06-2026 y SAC MIGUEL.pdf</t>
        </is>
      </c>
    </row>
    <row r="94">
      <c r="A94" s="5" t="inlineStr">
        <is>
          <t>2026-07 Julio</t>
        </is>
      </c>
      <c r="B94" s="10" t="n">
        <v>1</v>
      </c>
      <c r="C94" s="5" t="inlineStr">
        <is>
          <t>01-07-2026</t>
        </is>
      </c>
      <c r="D94" s="5" t="inlineStr">
        <is>
          <t>Consorcio RIVADAVIA 2069</t>
        </is>
      </c>
      <c r="E94" s="6" t="n">
        <v>2370332</v>
      </c>
      <c r="F94" s="5" t="inlineStr">
        <is>
          <t>$ 2,370,332.00 - BANCO - Nro: -</t>
        </is>
      </c>
      <c r="G94" s="5" t="inlineStr"/>
      <c r="H94" s="5" t="inlineStr">
        <is>
          <t>SUELDOS Y CARGAS SOCIALES</t>
        </is>
      </c>
      <c r="I94" s="5" t="inlineStr">
        <is>
          <t>SUELDO Y SAC. HERES MIGUEL ANGEL - Nro: 576592 - Período: Junio 2026</t>
        </is>
      </c>
      <c r="J94" s="5" t="inlineStr">
        <is>
          <t>Egreso</t>
        </is>
      </c>
      <c r="K94" s="5" t="inlineStr">
        <is>
          <t>Pago de Recibo y sueldo de Miguel menos descuento de adelantos</t>
        </is>
      </c>
      <c r="L94" s="5" t="inlineStr">
        <is>
          <t>01-2 01-07-2026 Consorcio RIVADAVIA 2069 2,370,332.00 E Pago de Recibo y sueldo de Miguel menos descuento de adelantos.pdf</t>
        </is>
      </c>
    </row>
    <row r="95">
      <c r="A95" s="5" t="inlineStr">
        <is>
          <t>2026-07 Julio</t>
        </is>
      </c>
      <c r="B95" s="10" t="n">
        <v>2</v>
      </c>
      <c r="C95" s="5" t="inlineStr">
        <is>
          <t>01-07-2026</t>
        </is>
      </c>
      <c r="D95" s="5" t="inlineStr">
        <is>
          <t>Consorcio RIVADAVIA 2069</t>
        </is>
      </c>
      <c r="E95" s="6" t="n">
        <v>2750537</v>
      </c>
      <c r="F95" s="5" t="inlineStr">
        <is>
          <t>$ 2,750,537.00 - BANCO - Nro: -</t>
        </is>
      </c>
      <c r="G95" s="5" t="inlineStr"/>
      <c r="H95" s="5" t="inlineStr">
        <is>
          <t>SUELDOS Y CARGAS SOCIALES</t>
        </is>
      </c>
      <c r="I95" s="5" t="inlineStr">
        <is>
          <t>SUELDO Y SAC GONZALEZ RAMON - Nro: 576596 - Período: Junio 2026</t>
        </is>
      </c>
      <c r="J95" s="5" t="inlineStr">
        <is>
          <t>Egreso</t>
        </is>
      </c>
      <c r="K95" s="5" t="inlineStr">
        <is>
          <t>PAgo RECIBO 06-2026 y SAC RAMON PAgo menos 50% cuota por adelantos</t>
        </is>
      </c>
      <c r="L95" s="5" t="inlineStr">
        <is>
          <t>02-1 01-07-2026 Consorcio RIVADAVIA 2069 2,750,537.00 E PAgo RECIBO 06-2026 y SAC RAMON PAgo menos 50_ cuota por adelantos.pdf</t>
        </is>
      </c>
    </row>
    <row r="96">
      <c r="A96" s="5" t="inlineStr">
        <is>
          <t>2026-07 Julio</t>
        </is>
      </c>
      <c r="B96" s="10" t="n">
        <v>2</v>
      </c>
      <c r="C96" s="5" t="inlineStr">
        <is>
          <t>01-07-2026</t>
        </is>
      </c>
      <c r="D96" s="5" t="inlineStr">
        <is>
          <t>Consorcio RIVADAVIA 2069</t>
        </is>
      </c>
      <c r="E96" s="6" t="n">
        <v>2750537</v>
      </c>
      <c r="F96" s="5" t="inlineStr">
        <is>
          <t>$ 2,750,537.00 - BANCO - Nro: -</t>
        </is>
      </c>
      <c r="G96" s="5" t="inlineStr"/>
      <c r="H96" s="5" t="inlineStr">
        <is>
          <t>SUELDOS Y CARGAS SOCIALES</t>
        </is>
      </c>
      <c r="I96" s="5" t="inlineStr">
        <is>
          <t>SUELDO Y SAC GONZALEZ RAMON - Nro: 576596 - Período: Junio 2026</t>
        </is>
      </c>
      <c r="J96" s="5" t="inlineStr">
        <is>
          <t>Egreso</t>
        </is>
      </c>
      <c r="K96" s="5" t="inlineStr">
        <is>
          <t>RECIBO 06-2026 y SAC RAMON</t>
        </is>
      </c>
      <c r="L96" s="5" t="inlineStr">
        <is>
          <t>02-2 01-07-2026 Consorcio RIVADAVIA 2069 2,750,537.00 E RECIBO 06-2026 y SAC RAMON.pdf</t>
        </is>
      </c>
    </row>
    <row r="97">
      <c r="A97" s="5" t="inlineStr">
        <is>
          <t>2026-07 Julio</t>
        </is>
      </c>
      <c r="B97" s="10" t="n">
        <v>3</v>
      </c>
      <c r="C97" s="5" t="inlineStr">
        <is>
          <t>01-07-2026</t>
        </is>
      </c>
      <c r="D97" s="5" t="inlineStr">
        <is>
          <t>LOPEZ RAMIREZ VIDAL</t>
        </is>
      </c>
      <c r="E97" s="6" t="n">
        <v>200000</v>
      </c>
      <c r="F97" s="5" t="inlineStr">
        <is>
          <t>$ 200,000.00 - BANCO - Nro: -</t>
        </is>
      </c>
      <c r="G97" s="5" t="inlineStr">
        <is>
          <t>00003-00000233</t>
        </is>
      </c>
      <c r="H97" s="5" t="inlineStr">
        <is>
          <t>MANTENIMIENTOS EN UNIDADES</t>
        </is>
      </c>
      <c r="I97" s="5" t="inlineStr">
        <is>
          <t>SERVICE POR LIJADO Y PLASTIFICADO EN PISOS EN PISO 12º B. SALDO.</t>
        </is>
      </c>
      <c r="J97" s="5" t="inlineStr">
        <is>
          <t>Ticket</t>
        </is>
      </c>
      <c r="K97" s="5" t="inlineStr">
        <is>
          <t>1782407361.5077FC Nº233 LOPEZ.pdf</t>
        </is>
      </c>
      <c r="L97" s="5" t="inlineStr">
        <is>
          <t>03-1 01-07-2026 LOPEZ RAMIREZ VIDAL 200,000.00 T 1782407361.5077FC No233 LOPEZ.pdf</t>
        </is>
      </c>
    </row>
    <row r="98">
      <c r="A98" s="5" t="inlineStr">
        <is>
          <t>2026-07 Julio</t>
        </is>
      </c>
      <c r="B98" s="10" t="n">
        <v>3</v>
      </c>
      <c r="C98" s="5" t="inlineStr">
        <is>
          <t>01-07-2026</t>
        </is>
      </c>
      <c r="D98" s="5" t="inlineStr">
        <is>
          <t>LOPEZ RAMIREZ VIDAL</t>
        </is>
      </c>
      <c r="E98" s="6" t="n">
        <v>200000</v>
      </c>
      <c r="F98" s="5" t="inlineStr">
        <is>
          <t>$ 200,000.00 - BANCO - Nro: -</t>
        </is>
      </c>
      <c r="G98" s="5" t="inlineStr">
        <is>
          <t>00003-00000233</t>
        </is>
      </c>
      <c r="H98" s="5" t="inlineStr">
        <is>
          <t>MANTENIMIENTOS EN UNIDADES</t>
        </is>
      </c>
      <c r="I98" s="5" t="inlineStr">
        <is>
          <t>SERVICE POR LIJADO Y PLASTIFICADO EN PISOS EN PISO 12º B. SALDO.</t>
        </is>
      </c>
      <c r="J98" s="5" t="inlineStr">
        <is>
          <t>Ticket</t>
        </is>
      </c>
      <c r="K98" s="5" t="inlineStr">
        <is>
          <t>FC Nº233 LOPEZ PAgo Saldo plastificador</t>
        </is>
      </c>
      <c r="L98" s="5" t="inlineStr">
        <is>
          <t>03-2 01-07-2026 LOPEZ RAMIREZ VIDAL 200,000.00 T FC No233 LOPEZ PAgo Saldo plastificador.pdf</t>
        </is>
      </c>
    </row>
    <row r="99">
      <c r="A99" s="5" t="inlineStr">
        <is>
          <t>2026-07 Julio</t>
        </is>
      </c>
      <c r="B99" s="10" t="n">
        <v>4</v>
      </c>
      <c r="C99" s="5" t="inlineStr">
        <is>
          <t>02-07-2026</t>
        </is>
      </c>
      <c r="D99" s="5" t="inlineStr">
        <is>
          <t>ARCA - AGENCIA DE RECAUDACIÓN Y CONTROL ADUANERO</t>
        </is>
      </c>
      <c r="E99" s="6" t="n">
        <v>255132.48</v>
      </c>
      <c r="F99" s="5" t="inlineStr">
        <is>
          <t>$ 255,132.48 - BANCO - Nro: -</t>
        </is>
      </c>
      <c r="G99" s="5" t="inlineStr"/>
      <c r="H99" s="5" t="inlineStr">
        <is>
          <t>SUELDOS Y CARGAS SOCIALES</t>
        </is>
      </c>
      <c r="I99" s="5" t="inlineStr">
        <is>
          <t>RETENCIÓN SOBRE FACTURA COOPETATIVA C.S.I FC Nº 4776 PERIODO MAYO 20..</t>
        </is>
      </c>
      <c r="J99" s="5" t="inlineStr">
        <is>
          <t>Egreso</t>
        </is>
      </c>
      <c r="K99" s="5" t="inlineStr">
        <is>
          <t>VEP Nº 1647438237</t>
        </is>
      </c>
      <c r="L99" s="5" t="inlineStr">
        <is>
          <t>04-1 02-07-2026 ARCA - AGENCIA DE RECAUDACION  255,132.48 E VEP No 1647438237.pdf</t>
        </is>
      </c>
    </row>
    <row r="100">
      <c r="A100" s="5" t="inlineStr">
        <is>
          <t>2026-07 Julio</t>
        </is>
      </c>
      <c r="B100" s="10" t="n">
        <v>4</v>
      </c>
      <c r="C100" s="5" t="inlineStr">
        <is>
          <t>02-07-2026</t>
        </is>
      </c>
      <c r="D100" s="5" t="inlineStr">
        <is>
          <t>ARCA - AGENCIA DE RECAUDACIÓN Y CONTROL ADUANERO</t>
        </is>
      </c>
      <c r="E100" s="6" t="n">
        <v>255132.48</v>
      </c>
      <c r="F100" s="5" t="inlineStr">
        <is>
          <t>$ 255,132.48 - BANCO - Nro: -</t>
        </is>
      </c>
      <c r="G100" s="5" t="inlineStr"/>
      <c r="H100" s="5" t="inlineStr">
        <is>
          <t>SUELDOS Y CARGAS SOCIALES</t>
        </is>
      </c>
      <c r="I100" s="5" t="inlineStr">
        <is>
          <t>RETENCIÓN SOBRE FACTURA COOPETATIVA C.S.I FC Nº 4776 PERIODO MAYO 20..</t>
        </is>
      </c>
      <c r="J100" s="5" t="inlineStr">
        <is>
          <t>Egreso</t>
        </is>
      </c>
      <c r="K100" s="5" t="inlineStr">
        <is>
          <t>VEP Nº 1647438237  PAgo</t>
        </is>
      </c>
      <c r="L100" s="5" t="inlineStr">
        <is>
          <t>04-2 02-07-2026 ARCA - AGENCIA DE RECAUDACION  255,132.48 E VEP No 1647438237 PAgo.pdf</t>
        </is>
      </c>
    </row>
    <row r="101">
      <c r="A101" s="5" t="inlineStr">
        <is>
          <t>2026-07 Julio</t>
        </is>
      </c>
      <c r="B101" s="10" t="n">
        <v>4</v>
      </c>
      <c r="C101" s="5" t="inlineStr">
        <is>
          <t>02-07-2026</t>
        </is>
      </c>
      <c r="D101" s="5" t="inlineStr">
        <is>
          <t>ARCA - AGENCIA DE RECAUDACIÓN Y CONTROL ADUANERO</t>
        </is>
      </c>
      <c r="E101" s="6" t="n">
        <v>255132.48</v>
      </c>
      <c r="F101" s="5" t="inlineStr">
        <is>
          <t>$ 255,132.48 - BANCO - Nro: -</t>
        </is>
      </c>
      <c r="G101" s="5" t="inlineStr"/>
      <c r="H101" s="5" t="inlineStr">
        <is>
          <t>SUELDOS Y CARGAS SOCIALES</t>
        </is>
      </c>
      <c r="I101" s="5" t="inlineStr">
        <is>
          <t>RETENCIÓN SOBRE FACTURA COOPETATIVA C.S.I FC Nº 4776 PERIODO MAYO 20..</t>
        </is>
      </c>
      <c r="J101" s="5" t="inlineStr">
        <is>
          <t>Egreso</t>
        </is>
      </c>
      <c r="K101" s="5" t="inlineStr">
        <is>
          <t>IVA ARCA</t>
        </is>
      </c>
      <c r="L101" s="5" t="inlineStr">
        <is>
          <t>04-3 02-07-2026 ARCA - AGENCIA DE RECAUDACION  255,132.48 E IVA ARCA.pdf</t>
        </is>
      </c>
    </row>
    <row r="102">
      <c r="A102" s="5" t="inlineStr">
        <is>
          <t>2026-07 Julio</t>
        </is>
      </c>
      <c r="B102" s="10" t="n">
        <v>4</v>
      </c>
      <c r="C102" s="5" t="inlineStr">
        <is>
          <t>02-07-2026</t>
        </is>
      </c>
      <c r="D102" s="5" t="inlineStr">
        <is>
          <t>ARCA - AGENCIA DE RECAUDACIÓN Y CONTROL ADUANERO</t>
        </is>
      </c>
      <c r="E102" s="6" t="n">
        <v>255132.48</v>
      </c>
      <c r="F102" s="5" t="inlineStr">
        <is>
          <t>$ 255,132.48 - BANCO - Nro: -</t>
        </is>
      </c>
      <c r="G102" s="5" t="inlineStr"/>
      <c r="H102" s="5" t="inlineStr">
        <is>
          <t>SUELDOS Y CARGAS SOCIALES</t>
        </is>
      </c>
      <c r="I102" s="5" t="inlineStr">
        <is>
          <t>RETENCIÓN SOBRE FACTURA COOPETATIVA C.S.I FC Nº 4776 PERIODO MAYO 20..</t>
        </is>
      </c>
      <c r="J102" s="5" t="inlineStr">
        <is>
          <t>Egreso</t>
        </is>
      </c>
      <c r="K102" s="5" t="inlineStr">
        <is>
          <t>IVA DJ</t>
        </is>
      </c>
      <c r="L102" s="5" t="inlineStr">
        <is>
          <t>04-4 02-07-2026 ARCA - AGENCIA DE RECAUDACION  255,132.48 E IVA DJ.pdf</t>
        </is>
      </c>
    </row>
    <row r="103">
      <c r="A103" s="5" t="inlineStr">
        <is>
          <t>2026-07 Julio</t>
        </is>
      </c>
      <c r="B103" s="10" t="n">
        <v>4</v>
      </c>
      <c r="C103" s="5" t="inlineStr">
        <is>
          <t>02-07-2026</t>
        </is>
      </c>
      <c r="D103" s="5" t="inlineStr">
        <is>
          <t>ARCA - AGENCIA DE RECAUDACIÓN Y CONTROL ADUANERO</t>
        </is>
      </c>
      <c r="E103" s="6" t="n">
        <v>255132.48</v>
      </c>
      <c r="F103" s="5" t="inlineStr">
        <is>
          <t>$ 255,132.48 - BANCO - Nro: -</t>
        </is>
      </c>
      <c r="G103" s="5" t="inlineStr"/>
      <c r="H103" s="5" t="inlineStr">
        <is>
          <t>SUELDOS Y CARGAS SOCIALES</t>
        </is>
      </c>
      <c r="I103" s="5" t="inlineStr">
        <is>
          <t>RETENCIÓN SOBRE FACTURA COOPETATIVA C.S.I FC Nº 4776 PERIODO MAYO 20..</t>
        </is>
      </c>
      <c r="J103" s="5" t="inlineStr">
        <is>
          <t>Egreso</t>
        </is>
      </c>
      <c r="K103" s="5" t="inlineStr">
        <is>
          <t>IVA</t>
        </is>
      </c>
      <c r="L103" s="5" t="inlineStr">
        <is>
          <t>04-5 02-07-2026 ARCA - AGENCIA DE RECAUDACION  255,132.48 E IVA.pdf</t>
        </is>
      </c>
    </row>
    <row r="104">
      <c r="A104" s="5" t="inlineStr">
        <is>
          <t>2026-07 Julio</t>
        </is>
      </c>
      <c r="B104" s="10" t="n">
        <v>5</v>
      </c>
      <c r="C104" s="5" t="inlineStr">
        <is>
          <t>02-07-2026</t>
        </is>
      </c>
      <c r="D104" s="5" t="inlineStr">
        <is>
          <t>GRUPO CONTROLSEG S. A.</t>
        </is>
      </c>
      <c r="E104" s="6" t="n">
        <v>55000</v>
      </c>
      <c r="F104" s="5" t="inlineStr">
        <is>
          <t>$ 55,000.00 - BANCO - Nro: -</t>
        </is>
      </c>
      <c r="G104" s="5" t="inlineStr">
        <is>
          <t>00002-00035895</t>
        </is>
      </c>
      <c r="H104" s="5" t="inlineStr">
        <is>
          <t>ABONOS Y SERVICIOS</t>
        </is>
      </c>
      <c r="I104" s="5" t="inlineStr">
        <is>
          <t>ABONO DE CONTROL DE ACCESO.- Período: 7, 2026</t>
        </is>
      </c>
      <c r="J104" s="5" t="inlineStr">
        <is>
          <t>Ticket</t>
        </is>
      </c>
      <c r="K104" s="5" t="inlineStr">
        <is>
          <t>1783705874.3076FC Nº 35895 07-2026.pdf</t>
        </is>
      </c>
      <c r="L104" s="5" t="inlineStr">
        <is>
          <t>05-1 02-07-2026 GRUPO CONTROLSEG S. A. 55,000.00 T 1783705874.3076FC No 35895 07-2026.pdf</t>
        </is>
      </c>
    </row>
    <row r="105">
      <c r="A105" s="5" t="inlineStr">
        <is>
          <t>2026-07 Julio</t>
        </is>
      </c>
      <c r="B105" s="10" t="n">
        <v>5</v>
      </c>
      <c r="C105" s="5" t="inlineStr">
        <is>
          <t>02-07-2026</t>
        </is>
      </c>
      <c r="D105" s="5" t="inlineStr">
        <is>
          <t>GRUPO CONTROLSEG S. A.</t>
        </is>
      </c>
      <c r="E105" s="6" t="n">
        <v>55000</v>
      </c>
      <c r="F105" s="5" t="inlineStr">
        <is>
          <t>$ 55,000.00 - BANCO - Nro: -</t>
        </is>
      </c>
      <c r="G105" s="5" t="inlineStr">
        <is>
          <t>00002-00035895</t>
        </is>
      </c>
      <c r="H105" s="5" t="inlineStr">
        <is>
          <t>ABONOS Y SERVICIOS</t>
        </is>
      </c>
      <c r="I105" s="5" t="inlineStr">
        <is>
          <t>ABONO DE CONTROL DE ACCESO.- Período: 7, 2026</t>
        </is>
      </c>
      <c r="J105" s="5" t="inlineStr">
        <is>
          <t>Ticket</t>
        </is>
      </c>
      <c r="K105" s="5" t="inlineStr">
        <is>
          <t>FC Nº 35895 07-2026  Pago</t>
        </is>
      </c>
      <c r="L105" s="5" t="inlineStr">
        <is>
          <t>05-2 02-07-2026 GRUPO CONTROLSEG S. A. 55,000.00 T FC No 35895 07-2026 Pago.pdf</t>
        </is>
      </c>
    </row>
    <row r="106">
      <c r="A106" s="5" t="inlineStr">
        <is>
          <t>2026-07 Julio</t>
        </is>
      </c>
      <c r="B106" s="10" t="n">
        <v>6</v>
      </c>
      <c r="C106" s="5" t="inlineStr">
        <is>
          <t>02-07-2026</t>
        </is>
      </c>
      <c r="D106" s="5" t="inlineStr">
        <is>
          <t>CABLEVISION SOCIEDAD ANONIMA</t>
        </is>
      </c>
      <c r="E106" s="6" t="n">
        <v>78966.19</v>
      </c>
      <c r="F106" s="5" t="inlineStr">
        <is>
          <t>$ 78,966.19 - BANCO - Nro: -</t>
        </is>
      </c>
      <c r="G106" s="5" t="inlineStr"/>
      <c r="H106" s="5" t="inlineStr">
        <is>
          <t>ABONOS Y SERVICIOS</t>
        </is>
      </c>
      <c r="I106" s="5" t="inlineStr">
        <is>
          <t>SERVICIO INTERNET CAMARAS. PERIODO: FEBRERO JULIO.- Período: 7, 2...</t>
        </is>
      </c>
      <c r="J106" s="5" t="inlineStr">
        <is>
          <t>Egreso</t>
        </is>
      </c>
      <c r="K106" s="5" t="inlineStr">
        <is>
          <t>FC Nº 04960-89433955 INTERNET</t>
        </is>
      </c>
      <c r="L106" s="5" t="inlineStr">
        <is>
          <t>06-1 02-07-2026 CABLEVISION SOCIEDAD ANONIMA 78,966.19 E FC No 04960-89433955 INTERNET.pdf</t>
        </is>
      </c>
    </row>
    <row r="107">
      <c r="A107" s="5" t="inlineStr">
        <is>
          <t>2026-07 Julio</t>
        </is>
      </c>
      <c r="B107" s="10" t="n">
        <v>7</v>
      </c>
      <c r="C107" s="5" t="inlineStr">
        <is>
          <t>02-07-2026</t>
        </is>
      </c>
      <c r="D107" s="5" t="inlineStr">
        <is>
          <t>VARAS GILBERTO GABRIEL</t>
        </is>
      </c>
      <c r="E107" s="6" t="n">
        <v>680000</v>
      </c>
      <c r="F107" s="5" t="inlineStr">
        <is>
          <t>$ 680,000.00 - BANCO - Nro: -</t>
        </is>
      </c>
      <c r="G107" s="5" t="inlineStr">
        <is>
          <t>00004-00000361</t>
        </is>
      </c>
      <c r="H107" s="5" t="inlineStr">
        <is>
          <t>MANTENIMIENTOS EN UNIDADES</t>
        </is>
      </c>
      <c r="I107" s="5" t="inlineStr">
        <is>
          <t>ROMPER PARED EN BAÑO Y CAMBIAR COLUMNA DE ALIMENTACIÓN AGUA FRÍA DE...</t>
        </is>
      </c>
      <c r="J107" s="5" t="inlineStr">
        <is>
          <t>Ticket</t>
        </is>
      </c>
      <c r="K107" s="5" t="inlineStr">
        <is>
          <t>1783705737.0454FC Nº 0361 VARAS.pdf</t>
        </is>
      </c>
      <c r="L107" s="5" t="inlineStr">
        <is>
          <t>07-1 02-07-2026 VARAS GILBERTO GABRIEL 680,000.00 T 1783705737.0454FC No 0361 VARAS.pdf</t>
        </is>
      </c>
    </row>
    <row r="108">
      <c r="A108" s="5" t="inlineStr">
        <is>
          <t>2026-07 Julio</t>
        </is>
      </c>
      <c r="B108" s="10" t="n">
        <v>7</v>
      </c>
      <c r="C108" s="5" t="inlineStr">
        <is>
          <t>02-07-2026</t>
        </is>
      </c>
      <c r="D108" s="5" t="inlineStr">
        <is>
          <t>VARAS GILBERTO GABRIEL</t>
        </is>
      </c>
      <c r="E108" s="6" t="n">
        <v>680000</v>
      </c>
      <c r="F108" s="5" t="inlineStr">
        <is>
          <t>$ 680,000.00 - BANCO - Nro: -</t>
        </is>
      </c>
      <c r="G108" s="5" t="inlineStr">
        <is>
          <t>00004-00000361</t>
        </is>
      </c>
      <c r="H108" s="5" t="inlineStr">
        <is>
          <t>MANTENIMIENTOS EN UNIDADES</t>
        </is>
      </c>
      <c r="I108" s="5" t="inlineStr">
        <is>
          <t>ROMPER PARED EN BAÑO Y CAMBIAR COLUMNA DE ALIMENTACIÓN AGUA FRÍA DE...</t>
        </is>
      </c>
      <c r="J108" s="5" t="inlineStr">
        <is>
          <t>Ticket</t>
        </is>
      </c>
      <c r="K108" s="5" t="inlineStr">
        <is>
          <t>Pago FC Nº 361 14 F</t>
        </is>
      </c>
      <c r="L108" s="5" t="inlineStr">
        <is>
          <t>07-2 02-07-2026 VARAS GILBERTO GABRIEL 680,000.00 T Pago FC No 361 14 F.pdf</t>
        </is>
      </c>
    </row>
    <row r="109">
      <c r="A109" s="5" t="inlineStr">
        <is>
          <t>2026-07 Julio</t>
        </is>
      </c>
      <c r="B109" s="10" t="n">
        <v>8</v>
      </c>
      <c r="C109" s="5" t="inlineStr">
        <is>
          <t>02-07-2026</t>
        </is>
      </c>
      <c r="D109" s="5" t="inlineStr">
        <is>
          <t>GOMEZ PABLO RODOLFO</t>
        </is>
      </c>
      <c r="E109" s="6" t="n">
        <v>320000</v>
      </c>
      <c r="F109" s="5" t="inlineStr">
        <is>
          <t>$ 320,000.00 - BANCO - Nro: -</t>
        </is>
      </c>
      <c r="G109" s="5" t="inlineStr">
        <is>
          <t>00002-00000105</t>
        </is>
      </c>
      <c r="H109" s="5" t="inlineStr">
        <is>
          <t>MANTENIMIENTOS EN UNIDADES</t>
        </is>
      </c>
      <c r="I109" s="5" t="inlineStr">
        <is>
          <t>MAMPOSTERÍA Y COLOCACIÓN DE VENEZITAS. TRABAJO CON MATERIALES INCLU�..</t>
        </is>
      </c>
      <c r="J109" s="5" t="inlineStr">
        <is>
          <t>Ticket</t>
        </is>
      </c>
      <c r="K109" s="5" t="inlineStr">
        <is>
          <t>1783705965.1693FC Nº 0105 PABLO.pdf</t>
        </is>
      </c>
      <c r="L109" s="5" t="inlineStr">
        <is>
          <t>08-1 02-07-2026 GOMEZ PABLO RODOLFO 320,000.00 T 1783705965.1693FC No 0105 PABLO.pdf</t>
        </is>
      </c>
    </row>
    <row r="110">
      <c r="A110" s="5" t="inlineStr">
        <is>
          <t>2026-07 Julio</t>
        </is>
      </c>
      <c r="B110" s="10" t="n">
        <v>8</v>
      </c>
      <c r="C110" s="5" t="inlineStr">
        <is>
          <t>02-07-2026</t>
        </is>
      </c>
      <c r="D110" s="5" t="inlineStr">
        <is>
          <t>GOMEZ PABLO RODOLFO</t>
        </is>
      </c>
      <c r="E110" s="6" t="n">
        <v>320000</v>
      </c>
      <c r="F110" s="5" t="inlineStr">
        <is>
          <t>$ 320,000.00 - BANCO - Nro: -</t>
        </is>
      </c>
      <c r="G110" s="5" t="inlineStr">
        <is>
          <t>00002-00000105</t>
        </is>
      </c>
      <c r="H110" s="5" t="inlineStr">
        <is>
          <t>MANTENIMIENTOS EN UNIDADES</t>
        </is>
      </c>
      <c r="I110" s="5" t="inlineStr">
        <is>
          <t>MAMPOSTERÍA Y COLOCACIÓN DE VENEZITAS. TRABAJO CON MATERIALES INCLU�..</t>
        </is>
      </c>
      <c r="J110" s="5" t="inlineStr">
        <is>
          <t>Ticket</t>
        </is>
      </c>
      <c r="K110" s="5" t="inlineStr">
        <is>
          <t>FC Nº 0105 PABLO Pago</t>
        </is>
      </c>
      <c r="L110" s="5" t="inlineStr">
        <is>
          <t>08-2 02-07-2026 GOMEZ PABLO RODOLFO 320,000.00 T FC No 0105 PABLO Pago.pdf</t>
        </is>
      </c>
    </row>
    <row r="111">
      <c r="A111" s="5" t="inlineStr">
        <is>
          <t>2026-07 Julio</t>
        </is>
      </c>
      <c r="B111" s="10" t="n">
        <v>9</v>
      </c>
      <c r="C111" s="5" t="inlineStr">
        <is>
          <t>02-07-2026</t>
        </is>
      </c>
      <c r="D111" s="5" t="inlineStr">
        <is>
          <t>AGIP-ABL</t>
        </is>
      </c>
      <c r="E111" s="6" t="n">
        <v>350657.78</v>
      </c>
      <c r="F111" s="5" t="inlineStr">
        <is>
          <t>$ 350,657.78 - BANCO - Nro: -</t>
        </is>
      </c>
      <c r="G111" s="5" t="inlineStr"/>
      <c r="H111" s="5" t="inlineStr">
        <is>
          <t>IMPUESTOS</t>
        </is>
      </c>
      <c r="I111" s="5" t="inlineStr">
        <is>
          <t>PAGO ABL PARTIDA 2813079. - Período: 7, 2026</t>
        </is>
      </c>
      <c r="J111" s="5" t="inlineStr">
        <is>
          <t>Egreso</t>
        </is>
      </c>
      <c r="K111" s="5" t="inlineStr">
        <is>
          <t>AGIP-ABL</t>
        </is>
      </c>
      <c r="L111" s="5" t="inlineStr">
        <is>
          <t>09-1 02-07-2026 AGIP-ABL 350,657.78 E AGIP-ABL.pdf</t>
        </is>
      </c>
    </row>
    <row r="112">
      <c r="A112" s="5" t="inlineStr">
        <is>
          <t>2026-07 Julio</t>
        </is>
      </c>
      <c r="B112" s="10" t="n">
        <v>9</v>
      </c>
      <c r="C112" s="5" t="inlineStr">
        <is>
          <t>02-07-2026</t>
        </is>
      </c>
      <c r="D112" s="5" t="inlineStr">
        <is>
          <t>AGIP-ABL</t>
        </is>
      </c>
      <c r="E112" s="6" t="n">
        <v>350657.78</v>
      </c>
      <c r="F112" s="5" t="inlineStr">
        <is>
          <t>$ 350,657.78 - BANCO - Nro: -</t>
        </is>
      </c>
      <c r="G112" s="5" t="inlineStr"/>
      <c r="H112" s="5" t="inlineStr">
        <is>
          <t>IMPUESTOS</t>
        </is>
      </c>
      <c r="I112" s="5" t="inlineStr">
        <is>
          <t>PAGO ABL PARTIDA 2813079. - Período: 7, 2026</t>
        </is>
      </c>
      <c r="J112" s="5" t="inlineStr">
        <is>
          <t>Egreso</t>
        </is>
      </c>
      <c r="K112" s="5" t="inlineStr">
        <is>
          <t>AGIP-ABL  PAgo</t>
        </is>
      </c>
      <c r="L112" s="5" t="inlineStr">
        <is>
          <t>09-2 02-07-2026 AGIP-ABL 350,657.78 E AGIP-ABL PAgo.pdf</t>
        </is>
      </c>
    </row>
    <row r="113">
      <c r="A113" s="5" t="inlineStr">
        <is>
          <t>2026-07 Julio</t>
        </is>
      </c>
      <c r="B113" s="10" t="n">
        <v>10</v>
      </c>
      <c r="C113" s="5" t="inlineStr">
        <is>
          <t>03-07-2026</t>
        </is>
      </c>
      <c r="D113" s="5" t="inlineStr">
        <is>
          <t>AGUIRRE EDUARDO JAVIER</t>
        </is>
      </c>
      <c r="E113" s="6" t="n">
        <v>389000</v>
      </c>
      <c r="F113" s="5" t="inlineStr">
        <is>
          <t>$ 389,000.00 - BANCO - Nro: -</t>
        </is>
      </c>
      <c r="G113" s="5" t="inlineStr">
        <is>
          <t>0005-00008238</t>
        </is>
      </c>
      <c r="H113" s="5" t="inlineStr">
        <is>
          <t>ABONOS Y SERVICIOS</t>
        </is>
      </c>
      <c r="I113" s="5" t="inlineStr">
        <is>
          <t>ABONO DESTAPACIONES MENSUAL.- Período: 7, 2026</t>
        </is>
      </c>
      <c r="J113" s="5" t="inlineStr">
        <is>
          <t>Ticket</t>
        </is>
      </c>
      <c r="K113" s="5" t="inlineStr">
        <is>
          <t>1783704721.995FC Nº 8238 07-2026.pdf</t>
        </is>
      </c>
      <c r="L113" s="5" t="inlineStr">
        <is>
          <t>10-1 03-07-2026 AGUIRRE EDUARDO JAVIER 389,000.00 T 1783704721.995FC No 8238 07-2026.pdf</t>
        </is>
      </c>
    </row>
    <row r="114">
      <c r="A114" s="5" t="inlineStr">
        <is>
          <t>2026-07 Julio</t>
        </is>
      </c>
      <c r="B114" s="10" t="n">
        <v>10</v>
      </c>
      <c r="C114" s="5" t="inlineStr">
        <is>
          <t>03-07-2026</t>
        </is>
      </c>
      <c r="D114" s="5" t="inlineStr">
        <is>
          <t>AGUIRRE EDUARDO JAVIER</t>
        </is>
      </c>
      <c r="E114" s="6" t="n">
        <v>389000</v>
      </c>
      <c r="F114" s="5" t="inlineStr">
        <is>
          <t>$ 389,000.00 - BANCO - Nro: -</t>
        </is>
      </c>
      <c r="G114" s="5" t="inlineStr">
        <is>
          <t>0005-00008238</t>
        </is>
      </c>
      <c r="H114" s="5" t="inlineStr">
        <is>
          <t>ABONOS Y SERVICIOS</t>
        </is>
      </c>
      <c r="I114" s="5" t="inlineStr">
        <is>
          <t>ABONO DESTAPACIONES MENSUAL.- Período: 7, 2026</t>
        </is>
      </c>
      <c r="J114" s="5" t="inlineStr">
        <is>
          <t>Ticket</t>
        </is>
      </c>
      <c r="K114" s="5" t="inlineStr">
        <is>
          <t>FC Nº 8238 07-2026 Pago</t>
        </is>
      </c>
      <c r="L114" s="5" t="inlineStr">
        <is>
          <t>10-2 03-07-2026 AGUIRRE EDUARDO JAVIER 389,000.00 T FC No 8238 07-2026 Pago.pdf</t>
        </is>
      </c>
    </row>
    <row r="115">
      <c r="A115" s="5" t="inlineStr">
        <is>
          <t>2026-07 Julio</t>
        </is>
      </c>
      <c r="B115" s="10" t="n">
        <v>11</v>
      </c>
      <c r="C115" s="5" t="inlineStr">
        <is>
          <t>03-07-2026</t>
        </is>
      </c>
      <c r="D115" s="5" t="inlineStr">
        <is>
          <t>NAVARRO FERNANDEZ RICARDO ESTEBAN</t>
        </is>
      </c>
      <c r="E115" s="6" t="n">
        <v>200000</v>
      </c>
      <c r="F115" s="5" t="inlineStr">
        <is>
          <t>$ 200,000.00 - BANCO - Nro: -</t>
        </is>
      </c>
      <c r="G115" s="5" t="inlineStr">
        <is>
          <t>00003-00000262</t>
        </is>
      </c>
      <c r="H115" s="5" t="inlineStr">
        <is>
          <t>GASTOS GENERALES</t>
        </is>
      </c>
      <c r="I115" s="5" t="inlineStr">
        <is>
          <t>HONORARIOS POR ASESORAMIENTO Y PATROCINIO LETRADO AUDIENCIA POR DENUNC</t>
        </is>
      </c>
      <c r="J115" s="5" t="inlineStr">
        <is>
          <t>Ticket</t>
        </is>
      </c>
      <c r="K115" s="5" t="inlineStr">
        <is>
          <t>1783704349.2353FC Nº 0262 NAVARRO.pdf</t>
        </is>
      </c>
      <c r="L115" s="5" t="inlineStr">
        <is>
          <t>11-1 03-07-2026 NAVARRO FERNANDEZ RICARDO ESTE 200,000.00 T 1783704349.2353FC No 0262 NAVARRO.pdf</t>
        </is>
      </c>
    </row>
    <row r="116">
      <c r="A116" s="5" t="inlineStr">
        <is>
          <t>2026-07 Julio</t>
        </is>
      </c>
      <c r="B116" s="10" t="n">
        <v>12</v>
      </c>
      <c r="C116" s="5" t="inlineStr">
        <is>
          <t>03-07-2026</t>
        </is>
      </c>
      <c r="D116" s="5" t="inlineStr">
        <is>
          <t>LIBRERIA IMPRENTA MAXICOPY</t>
        </is>
      </c>
      <c r="E116" s="6" t="n">
        <v>7200</v>
      </c>
      <c r="F116" s="48" t="inlineStr">
        <is>
          <t>$ 7,200.00 - CAJA</t>
        </is>
      </c>
      <c r="G116" s="5" t="inlineStr">
        <is>
          <t>0005-00001117</t>
        </is>
      </c>
      <c r="H116" s="5" t="inlineStr">
        <is>
          <t>GASTOS GENERALES</t>
        </is>
      </c>
      <c r="I116" s="5" t="inlineStr">
        <is>
          <t>ART LIBRERIA</t>
        </is>
      </c>
      <c r="J116" s="5" t="inlineStr">
        <is>
          <t>Ticket</t>
        </is>
      </c>
      <c r="K116" s="5" t="inlineStr">
        <is>
          <t>1785177894.8696FC Nº1117 MAXICOPY.pdf</t>
        </is>
      </c>
      <c r="L116" s="5" t="inlineStr">
        <is>
          <t>12-1 03-07-2026 LIBRERIA IMPRENTA MAXICOPY 7,200.00 T 1785177894.8696FC No1117 MAXICOPY.pdf</t>
        </is>
      </c>
    </row>
    <row r="117">
      <c r="A117" s="5" t="inlineStr">
        <is>
          <t>2026-07 Julio</t>
        </is>
      </c>
      <c r="B117" s="10" t="n">
        <v>13</v>
      </c>
      <c r="C117" s="5" t="inlineStr">
        <is>
          <t>03-07-2026</t>
        </is>
      </c>
      <c r="D117" s="5" t="inlineStr">
        <is>
          <t>BERKLEY CIA DE SEGUROS</t>
        </is>
      </c>
      <c r="E117" s="6" t="n">
        <v>39711.71</v>
      </c>
      <c r="F117" s="5" t="inlineStr">
        <is>
          <t>$ 39,711.71 - BANCO</t>
        </is>
      </c>
      <c r="G117" s="5" t="inlineStr"/>
      <c r="H117" s="5" t="inlineStr">
        <is>
          <t>SEGUROS</t>
        </is>
      </c>
      <c r="I117" s="5" t="inlineStr">
        <is>
          <t>POLIZA Nº 17- 35287 SEGURO DE VIDA COLECTIVO. ASEGURADO :2 VIDAS. G...</t>
        </is>
      </c>
      <c r="J117" s="5" t="inlineStr"/>
      <c r="K117" s="47" t="inlineStr">
        <is>
          <t>(sin adjuntos)</t>
        </is>
      </c>
      <c r="L117" s="5" t="inlineStr"/>
    </row>
    <row r="118">
      <c r="A118" s="5" t="inlineStr">
        <is>
          <t>2026-07 Julio</t>
        </is>
      </c>
      <c r="B118" s="10" t="n">
        <v>14</v>
      </c>
      <c r="C118" s="5" t="inlineStr">
        <is>
          <t>06-07-2026</t>
        </is>
      </c>
      <c r="D118" s="5" t="inlineStr">
        <is>
          <t>ALLIANZ ARGENTINA COMPAÑIA DE SEGUROS SOCIEDAD ANONIMA</t>
        </is>
      </c>
      <c r="E118" s="6" t="n">
        <v>268652</v>
      </c>
      <c r="F118" s="5" t="inlineStr">
        <is>
          <t>$ 268,652.00 - BANCO</t>
        </is>
      </c>
      <c r="G118" s="5" t="inlineStr"/>
      <c r="H118" s="5" t="inlineStr">
        <is>
          <t>SEGUROS</t>
        </is>
      </c>
      <c r="I118" s="5" t="inlineStr">
        <is>
          <t>SEGURO INTEGRAL DEL CONSORCIO PÓLIZA Nº 250230772503. VIGENCIA DESD...</t>
        </is>
      </c>
      <c r="J118" s="5" t="inlineStr"/>
      <c r="K118" s="47" t="inlineStr">
        <is>
          <t>(sin adjuntos)</t>
        </is>
      </c>
      <c r="L118" s="5" t="inlineStr"/>
    </row>
    <row r="119">
      <c r="A119" s="5" t="inlineStr">
        <is>
          <t>2026-07 Julio</t>
        </is>
      </c>
      <c r="B119" s="10" t="n">
        <v>15</v>
      </c>
      <c r="C119" s="5" t="inlineStr">
        <is>
          <t>06-07-2026</t>
        </is>
      </c>
      <c r="D119" s="5" t="inlineStr">
        <is>
          <t>ALLIANZ ARGENTINA COMPAÑIA DE SEGUROS SOCIEDAD ANONIMA</t>
        </is>
      </c>
      <c r="E119" s="6" t="n">
        <v>8128</v>
      </c>
      <c r="F119" s="5" t="inlineStr">
        <is>
          <t>$ 8,128.00 - BANCO</t>
        </is>
      </c>
      <c r="G119" s="5" t="inlineStr"/>
      <c r="H119" s="5" t="inlineStr">
        <is>
          <t>SEGUROS</t>
        </is>
      </c>
      <c r="I119" s="5" t="inlineStr">
        <is>
          <t>SEGURO INTEGRAL DEL CONSORCIO PÓLIZA Nº 250230772503. ENDOSO Nº1 V...</t>
        </is>
      </c>
      <c r="J119" s="5" t="inlineStr"/>
      <c r="K119" s="47" t="inlineStr">
        <is>
          <t>(sin adjuntos)</t>
        </is>
      </c>
      <c r="L119" s="5" t="inlineStr"/>
    </row>
    <row r="120">
      <c r="A120" s="5" t="inlineStr">
        <is>
          <t>2026-07 Julio</t>
        </is>
      </c>
      <c r="B120" s="10" t="n">
        <v>16</v>
      </c>
      <c r="C120" s="5" t="inlineStr">
        <is>
          <t>06-07-2026</t>
        </is>
      </c>
      <c r="D120" s="5" t="inlineStr">
        <is>
          <t>ALLIANZ ARGENTINA COMPAÑIA DE SEGUROS SOCIEDAD ANONIMA</t>
        </is>
      </c>
      <c r="E120" s="6" t="n">
        <v>382377</v>
      </c>
      <c r="F120" s="5" t="inlineStr">
        <is>
          <t>$ 382,377.00 - BANCO</t>
        </is>
      </c>
      <c r="G120" s="5" t="inlineStr"/>
      <c r="H120" s="5" t="inlineStr">
        <is>
          <t>SEGUROS</t>
        </is>
      </c>
      <c r="I120" s="5" t="inlineStr">
        <is>
          <t>SEGURO INTEGRAL DEL CONSORCIO PÓLIZA Nº 250230772503. ENDOSO Nº2 V...</t>
        </is>
      </c>
      <c r="J120" s="5" t="inlineStr"/>
      <c r="K120" s="47" t="inlineStr">
        <is>
          <t>(sin adjuntos)</t>
        </is>
      </c>
      <c r="L120" s="5" t="inlineStr"/>
    </row>
    <row r="121">
      <c r="A121" s="5" t="inlineStr">
        <is>
          <t>2026-07 Julio</t>
        </is>
      </c>
      <c r="B121" s="10" t="n">
        <v>17</v>
      </c>
      <c r="C121" s="5" t="inlineStr">
        <is>
          <t>06-07-2026</t>
        </is>
      </c>
      <c r="D121" s="5" t="inlineStr">
        <is>
          <t>AGUA Y SANEAMIENTOS ARGENTINOS SOCIEDAD ANONIMA</t>
        </is>
      </c>
      <c r="E121" s="6" t="n">
        <v>229965.57</v>
      </c>
      <c r="F121" s="5" t="inlineStr">
        <is>
          <t>$ 229,965.57 - BANCO</t>
        </is>
      </c>
      <c r="G121" s="5" t="inlineStr">
        <is>
          <t>011116133040</t>
        </is>
      </c>
      <c r="H121" s="5" t="inlineStr">
        <is>
          <t>SERVICIOS PUBLICOS</t>
        </is>
      </c>
      <c r="I121" s="5" t="inlineStr">
        <is>
          <t>CUENTA DE SERVICIO: 1409553 PERIODO LIQUIDADO 07/07/2026 AL 05/08/20..</t>
        </is>
      </c>
      <c r="J121" s="5" t="inlineStr">
        <is>
          <t>Ticket</t>
        </is>
      </c>
      <c r="K121" s="5" t="inlineStr">
        <is>
          <t>1783012199.672_FacturaAySA0111B16133040A.pdf</t>
        </is>
      </c>
      <c r="L121" s="5" t="inlineStr">
        <is>
          <t>17-1 06-07-2026 AGUA Y SANEAMIENTOS ARGENTINOS 229,965.57 T 1783012199.672_FacturaAySA0111B16133040A.pdf</t>
        </is>
      </c>
    </row>
    <row r="122">
      <c r="A122" s="5" t="inlineStr">
        <is>
          <t>2026-07 Julio</t>
        </is>
      </c>
      <c r="B122" s="10" t="n">
        <v>18</v>
      </c>
      <c r="C122" s="5" t="inlineStr">
        <is>
          <t>07-07-2026</t>
        </is>
      </c>
      <c r="D122" s="5" t="inlineStr">
        <is>
          <t>SOLUCIONES VERTICALES SOLVER S.R.L.</t>
        </is>
      </c>
      <c r="E122" s="6" t="n">
        <v>359992</v>
      </c>
      <c r="F122" s="5" t="inlineStr">
        <is>
          <t>$ 359,992.00 - BANCO - Nro: -</t>
        </is>
      </c>
      <c r="G122" s="5" t="inlineStr">
        <is>
          <t>00002-00017822</t>
        </is>
      </c>
      <c r="H122" s="5" t="inlineStr">
        <is>
          <t>GASTOS DE LIMPIEZA</t>
        </is>
      </c>
      <c r="I122" s="5" t="inlineStr">
        <is>
          <t>ART LIMPIEZA. LIMPIADOR PISOS 5L PINO 1U, LIMPIADOR PISOS 5L FLORAL...</t>
        </is>
      </c>
      <c r="J122" s="5" t="inlineStr">
        <is>
          <t>Ticket</t>
        </is>
      </c>
      <c r="K122" s="5" t="inlineStr">
        <is>
          <t>1783703042.4697FC Nº 17822 SOLVER.pdf</t>
        </is>
      </c>
      <c r="L122" s="5" t="inlineStr">
        <is>
          <t>18-1 07-07-2026 SOLUCIONES VERTICALES SOLVER S 359,992.00 T 1783703042.4697FC No 17822 SOLVER.pdf</t>
        </is>
      </c>
    </row>
    <row r="123">
      <c r="A123" s="5" t="inlineStr">
        <is>
          <t>2026-07 Julio</t>
        </is>
      </c>
      <c r="B123" s="10" t="n">
        <v>18</v>
      </c>
      <c r="C123" s="5" t="inlineStr">
        <is>
          <t>07-07-2026</t>
        </is>
      </c>
      <c r="D123" s="5" t="inlineStr">
        <is>
          <t>SOLUCIONES VERTICALES SOLVER S.R.L.</t>
        </is>
      </c>
      <c r="E123" s="6" t="n">
        <v>359992</v>
      </c>
      <c r="F123" s="5" t="inlineStr">
        <is>
          <t>$ 359,992.00 - BANCO - Nro: -</t>
        </is>
      </c>
      <c r="G123" s="5" t="inlineStr">
        <is>
          <t>00002-00017822</t>
        </is>
      </c>
      <c r="H123" s="5" t="inlineStr">
        <is>
          <t>GASTOS DE LIMPIEZA</t>
        </is>
      </c>
      <c r="I123" s="5" t="inlineStr">
        <is>
          <t>ART LIMPIEZA. LIMPIADOR PISOS 5L PINO 1U, LIMPIADOR PISOS 5L FLORAL...</t>
        </is>
      </c>
      <c r="J123" s="5" t="inlineStr">
        <is>
          <t>Ticket</t>
        </is>
      </c>
      <c r="K123" s="5" t="inlineStr">
        <is>
          <t>FC Nº 17822 SOLVER  Pago</t>
        </is>
      </c>
      <c r="L123" s="5" t="inlineStr">
        <is>
          <t>18-2 07-07-2026 SOLUCIONES VERTICALES SOLVER S 359,992.00 T FC No 17822 SOLVER Pago.pdf</t>
        </is>
      </c>
    </row>
    <row r="124">
      <c r="A124" s="5" t="inlineStr">
        <is>
          <t>2026-07 Julio</t>
        </is>
      </c>
      <c r="B124" s="10" t="n">
        <v>19</v>
      </c>
      <c r="C124" s="5" t="inlineStr">
        <is>
          <t>10-07-2026</t>
        </is>
      </c>
      <c r="D124" s="5" t="inlineStr">
        <is>
          <t>ASCENSORES LAUFKEN S.R.L.</t>
        </is>
      </c>
      <c r="E124" s="6" t="n">
        <v>442000</v>
      </c>
      <c r="F124" s="5" t="inlineStr">
        <is>
          <t>$ 442,000.00 - BANCO - Nro: -</t>
        </is>
      </c>
      <c r="G124" s="5" t="inlineStr">
        <is>
          <t>30862</t>
        </is>
      </c>
      <c r="H124" s="5" t="inlineStr">
        <is>
          <t>ABONOS Y SERVICIOS</t>
        </is>
      </c>
      <c r="I124" s="5" t="inlineStr">
        <is>
          <t>ABONO ASCENSORES JUNIO.- Período: 6, 2026</t>
        </is>
      </c>
      <c r="J124" s="5" t="inlineStr">
        <is>
          <t>Ticket</t>
        </is>
      </c>
      <c r="K124" s="5" t="inlineStr">
        <is>
          <t>FC Nº 30862 06-2026 ABONO pago</t>
        </is>
      </c>
      <c r="L124" s="5" t="inlineStr">
        <is>
          <t>19-1 10-07-2026 ASCENSORES LAUFKEN S.R.L. 442,000.00 T FC No 30862 06-2026 ABONO pago.pdf</t>
        </is>
      </c>
    </row>
    <row r="125">
      <c r="A125" s="5" t="inlineStr">
        <is>
          <t>2026-07 Julio</t>
        </is>
      </c>
      <c r="B125" s="10" t="n">
        <v>19</v>
      </c>
      <c r="C125" s="5" t="inlineStr">
        <is>
          <t>10-07-2026</t>
        </is>
      </c>
      <c r="D125" s="5" t="inlineStr">
        <is>
          <t>ASCENSORES LAUFKEN S.R.L.</t>
        </is>
      </c>
      <c r="E125" s="6" t="n">
        <v>442000</v>
      </c>
      <c r="F125" s="5" t="inlineStr">
        <is>
          <t>$ 442,000.00 - BANCO - Nro: -</t>
        </is>
      </c>
      <c r="G125" s="5" t="inlineStr">
        <is>
          <t>30862</t>
        </is>
      </c>
      <c r="H125" s="5" t="inlineStr">
        <is>
          <t>ABONOS Y SERVICIOS</t>
        </is>
      </c>
      <c r="I125" s="5" t="inlineStr">
        <is>
          <t>ABONO ASCENSORES JUNIO.- Período: 6, 2026</t>
        </is>
      </c>
      <c r="J125" s="5" t="inlineStr">
        <is>
          <t>Ticket</t>
        </is>
      </c>
      <c r="K125" s="5" t="inlineStr">
        <is>
          <t>FC Nº 30862 06-2026 ABONO</t>
        </is>
      </c>
      <c r="L125" s="5" t="inlineStr">
        <is>
          <t>19-2 10-07-2026 ASCENSORES LAUFKEN S.R.L. 442,000.00 T FC No 30862 06-2026 ABONO.pdf</t>
        </is>
      </c>
    </row>
    <row r="126">
      <c r="A126" s="5" t="inlineStr">
        <is>
          <t>2026-07 Julio</t>
        </is>
      </c>
      <c r="B126" s="10" t="n">
        <v>20</v>
      </c>
      <c r="C126" s="5" t="inlineStr">
        <is>
          <t>10-07-2026</t>
        </is>
      </c>
      <c r="D126" s="5" t="inlineStr">
        <is>
          <t>ESCUCHURI MARCELO LUIS</t>
        </is>
      </c>
      <c r="E126" s="6" t="n">
        <v>229000</v>
      </c>
      <c r="F126" s="5" t="inlineStr">
        <is>
          <t>$ 229,000.00 - BANCO - Nro: -</t>
        </is>
      </c>
      <c r="G126" s="5" t="inlineStr">
        <is>
          <t>6361</t>
        </is>
      </c>
      <c r="H126" s="5" t="inlineStr">
        <is>
          <t>ABONOS Y SERVICIOS</t>
        </is>
      </c>
      <c r="I126" s="5" t="inlineStr">
        <is>
          <t>ABONO DESINSECTACION ABRIL 2 VISITAS. DESRATIZACION PREVENTIVA EN ESP.</t>
        </is>
      </c>
      <c r="J126" s="5" t="inlineStr">
        <is>
          <t>Ticket</t>
        </is>
      </c>
      <c r="K126" s="5" t="inlineStr">
        <is>
          <t>FC Nº 6361 07-2026</t>
        </is>
      </c>
      <c r="L126" s="5" t="inlineStr">
        <is>
          <t>20-1 10-07-2026 ESCUCHURI MARCELO LUIS 229,000.00 T FC No 6361 07-2026.pdf</t>
        </is>
      </c>
    </row>
    <row r="127">
      <c r="A127" s="5" t="inlineStr">
        <is>
          <t>2026-07 Julio</t>
        </is>
      </c>
      <c r="B127" s="10" t="n">
        <v>21</v>
      </c>
      <c r="C127" s="5" t="inlineStr">
        <is>
          <t>10-07-2026</t>
        </is>
      </c>
      <c r="D127" s="5" t="inlineStr">
        <is>
          <t>ASCENSORES LAUFKEN S.R.L.</t>
        </is>
      </c>
      <c r="E127" s="6" t="n">
        <v>605000</v>
      </c>
      <c r="F127" s="5" t="inlineStr">
        <is>
          <t>$ 605,000.00 - BANCO - Nro: -</t>
        </is>
      </c>
      <c r="G127" s="5" t="inlineStr">
        <is>
          <t>00001-00031101</t>
        </is>
      </c>
      <c r="H127" s="5" t="inlineStr">
        <is>
          <t>ABONOS Y SERVICIOS</t>
        </is>
      </c>
      <c r="I127" s="5" t="inlineStr">
        <is>
          <t>ASCENSOR 4: POR SALDO 50% POR TRABAJO DE ACUERDO A PRESUPUESTO 40595 R</t>
        </is>
      </c>
      <c r="J127" s="5" t="inlineStr">
        <is>
          <t>Ticket</t>
        </is>
      </c>
      <c r="K127" s="5" t="inlineStr">
        <is>
          <t>1784307555.0354FC Nº 31101 07-2026 saldo rep puerta.pdf</t>
        </is>
      </c>
      <c r="L127" s="5" t="inlineStr">
        <is>
          <t>21-1 10-07-2026 ASCENSORES LAUFKEN S.R.L. 605,000.00 T 1784307555.0354FC No 31101 07-2026 saldo rep puerta.pdf</t>
        </is>
      </c>
    </row>
    <row r="128">
      <c r="A128" s="5" t="inlineStr">
        <is>
          <t>2026-07 Julio</t>
        </is>
      </c>
      <c r="B128" s="10" t="n">
        <v>21</v>
      </c>
      <c r="C128" s="5" t="inlineStr">
        <is>
          <t>10-07-2026</t>
        </is>
      </c>
      <c r="D128" s="5" t="inlineStr">
        <is>
          <t>ASCENSORES LAUFKEN S.R.L.</t>
        </is>
      </c>
      <c r="E128" s="6" t="n">
        <v>605000</v>
      </c>
      <c r="F128" s="5" t="inlineStr">
        <is>
          <t>$ 605,000.00 - BANCO - Nro: -</t>
        </is>
      </c>
      <c r="G128" s="5" t="inlineStr">
        <is>
          <t>00001-00031101</t>
        </is>
      </c>
      <c r="H128" s="5" t="inlineStr">
        <is>
          <t>ABONOS Y SERVICIOS</t>
        </is>
      </c>
      <c r="I128" s="5" t="inlineStr">
        <is>
          <t>ASCENSOR 4: POR SALDO 50% POR TRABAJO DE ACUERDO A PRESUPUESTO 40595 R</t>
        </is>
      </c>
      <c r="J128" s="5" t="inlineStr">
        <is>
          <t>Ticket</t>
        </is>
      </c>
      <c r="K128" s="5" t="inlineStr">
        <is>
          <t>FC Nº 31101 07-2026 PAGO</t>
        </is>
      </c>
      <c r="L128" s="5" t="inlineStr">
        <is>
          <t>21-2 10-07-2026 ASCENSORES LAUFKEN S.R.L. 605,000.00 T FC No 31101 07-2026 PAGO.pdf</t>
        </is>
      </c>
    </row>
    <row r="129">
      <c r="A129" s="5" t="inlineStr">
        <is>
          <t>2026-07 Julio</t>
        </is>
      </c>
      <c r="B129" s="10" t="n">
        <v>22</v>
      </c>
      <c r="C129" s="5" t="inlineStr">
        <is>
          <t>10-07-2026</t>
        </is>
      </c>
      <c r="D129" s="5" t="inlineStr">
        <is>
          <t>LUIS BELTRAN MONTASTRUC</t>
        </is>
      </c>
      <c r="E129" s="6" t="n">
        <v>79600</v>
      </c>
      <c r="F129" s="5" t="inlineStr">
        <is>
          <t>$ 79,600.00 - BANCO - Nro: -</t>
        </is>
      </c>
      <c r="G129" s="5" t="inlineStr">
        <is>
          <t>1153</t>
        </is>
      </c>
      <c r="H129" s="5" t="inlineStr">
        <is>
          <t>GASTOS CONTABLES</t>
        </is>
      </c>
      <c r="I129" s="5" t="inlineStr">
        <is>
          <t>HONORARIOS PROFESIONALES RÉGIMEN DE RETENCIONES DDJJ DE SIRE DE IVA Y.</t>
        </is>
      </c>
      <c r="J129" s="5" t="inlineStr">
        <is>
          <t>Ticket</t>
        </is>
      </c>
      <c r="K129" s="5" t="inlineStr">
        <is>
          <t>FC Nº1153 BELTRAN</t>
        </is>
      </c>
      <c r="L129" s="5" t="inlineStr">
        <is>
          <t>22-1 10-07-2026 LUIS BELTRAN MONTASTRUC 79,600.00 T FC No1153 BELTRAN.pdf</t>
        </is>
      </c>
    </row>
    <row r="130">
      <c r="A130" s="5" t="inlineStr">
        <is>
          <t>2026-07 Julio</t>
        </is>
      </c>
      <c r="B130" s="10" t="n">
        <v>22</v>
      </c>
      <c r="C130" s="5" t="inlineStr">
        <is>
          <t>10-07-2026</t>
        </is>
      </c>
      <c r="D130" s="5" t="inlineStr">
        <is>
          <t>LUIS BELTRAN MONTASTRUC</t>
        </is>
      </c>
      <c r="E130" s="6" t="n">
        <v>79600</v>
      </c>
      <c r="F130" s="5" t="inlineStr">
        <is>
          <t>$ 79,600.00 - BANCO - Nro: -</t>
        </is>
      </c>
      <c r="G130" s="5" t="inlineStr">
        <is>
          <t>1153</t>
        </is>
      </c>
      <c r="H130" s="5" t="inlineStr">
        <is>
          <t>GASTOS CONTABLES</t>
        </is>
      </c>
      <c r="I130" s="5" t="inlineStr">
        <is>
          <t>HONORARIOS PROFESIONALES RÉGIMEN DE RETENCIONES DDJJ DE SIRE DE IVA Y.</t>
        </is>
      </c>
      <c r="J130" s="5" t="inlineStr">
        <is>
          <t>Ticket</t>
        </is>
      </c>
      <c r="K130" s="5" t="inlineStr">
        <is>
          <t>FC Nº1153 BELTRAN PAGo</t>
        </is>
      </c>
      <c r="L130" s="5" t="inlineStr">
        <is>
          <t>22-2 10-07-2026 LUIS BELTRAN MONTASTRUC 79,600.00 T FC No1153 BELTRAN PAGo.pdf</t>
        </is>
      </c>
    </row>
    <row r="131">
      <c r="A131" s="5" t="inlineStr">
        <is>
          <t>2026-07 Julio</t>
        </is>
      </c>
      <c r="B131" s="10" t="n">
        <v>23</v>
      </c>
      <c r="C131" s="5" t="inlineStr">
        <is>
          <t>11-07-2026</t>
        </is>
      </c>
      <c r="D131" s="5" t="inlineStr">
        <is>
          <t>LO &amp; CO S.A</t>
        </is>
      </c>
      <c r="E131" s="6" t="n">
        <v>2003457.01</v>
      </c>
      <c r="F131" s="48" t="inlineStr">
        <is>
          <t>$ 2,003,457.01 - CAJA</t>
        </is>
      </c>
      <c r="G131" s="5" t="inlineStr">
        <is>
          <t>00024-00000092</t>
        </is>
      </c>
      <c r="H131" s="5" t="inlineStr">
        <is>
          <t>MANTENIMIENTOS EN UNIDADES</t>
        </is>
      </c>
      <c r="I131" s="5" t="inlineStr">
        <is>
          <t>BALDOSAS DE PORCELANATO ABONADAS POR DPTO 13ºB. S.L. 60X120 MARM.STRA.</t>
        </is>
      </c>
      <c r="J131" s="5" t="inlineStr">
        <is>
          <t>Ticket</t>
        </is>
      </c>
      <c r="K131" s="5" t="inlineStr">
        <is>
          <t>1784218333.4497FC Nº92 PERMAT Y 2 RECIBOS.pdf</t>
        </is>
      </c>
      <c r="L131" s="5" t="inlineStr">
        <is>
          <t>23-1 11-07-2026 LO _ CO S.A 2,003,457.01 T 1784218333.4497FC No92 PERMAT Y 2 RECIBOS.pdf</t>
        </is>
      </c>
    </row>
    <row r="132">
      <c r="A132" s="5" t="inlineStr">
        <is>
          <t>2026-07 Julio</t>
        </is>
      </c>
      <c r="B132" s="10" t="n">
        <v>24</v>
      </c>
      <c r="C132" s="5" t="inlineStr">
        <is>
          <t>13-07-2026</t>
        </is>
      </c>
      <c r="D132" s="5" t="inlineStr">
        <is>
          <t>FATERYH</t>
        </is>
      </c>
      <c r="E132" s="6" t="n">
        <v>570647.58</v>
      </c>
      <c r="F132" s="5" t="inlineStr">
        <is>
          <t>$ 570,647.58 - BANCO - Nro: -</t>
        </is>
      </c>
      <c r="G132" s="5" t="inlineStr"/>
      <c r="H132" s="5" t="inlineStr">
        <is>
          <t>SUELDOS Y CARGAS SOCIALES</t>
        </is>
      </c>
      <c r="I132" s="5" t="inlineStr">
        <is>
          <t>DÉBITO AUTOMÁTICO. APORTE. CONTRIBUCIÓN SOLIDARIA OS CCT 589/10. AR...</t>
        </is>
      </c>
      <c r="J132" s="5" t="inlineStr"/>
      <c r="K132" s="47" t="inlineStr">
        <is>
          <t>(sin adjuntos)</t>
        </is>
      </c>
      <c r="L132" s="5" t="inlineStr"/>
    </row>
    <row r="133">
      <c r="A133" s="5" t="inlineStr">
        <is>
          <t>2026-07 Julio</t>
        </is>
      </c>
      <c r="B133" s="10" t="n">
        <v>25</v>
      </c>
      <c r="C133" s="5" t="inlineStr">
        <is>
          <t>13-07-2026</t>
        </is>
      </c>
      <c r="D133" s="5" t="inlineStr">
        <is>
          <t>SERACARH</t>
        </is>
      </c>
      <c r="E133" s="6" t="n">
        <v>32721.2</v>
      </c>
      <c r="F133" s="5" t="inlineStr">
        <is>
          <t>$ 32,721.20 - BANCO - Nro: -</t>
        </is>
      </c>
      <c r="G133" s="5" t="inlineStr"/>
      <c r="H133" s="5" t="inlineStr">
        <is>
          <t>SUELDOS Y CARGAS SOCIALES</t>
        </is>
      </c>
      <c r="I133" s="5" t="inlineStr">
        <is>
          <t>DÉBITO AUTOMÁTICO. CONTRIBUCIÓN.- Período: 6, 2026</t>
        </is>
      </c>
      <c r="J133" s="5" t="inlineStr">
        <is>
          <t>Egreso</t>
        </is>
      </c>
      <c r="K133" s="5" t="inlineStr">
        <is>
          <t>06-2026</t>
        </is>
      </c>
      <c r="L133" s="5" t="inlineStr">
        <is>
          <t>25-1 13-07-2026 SERACARH 32,721.20 E 06-2026.pdf</t>
        </is>
      </c>
    </row>
    <row r="134">
      <c r="A134" s="5" t="inlineStr">
        <is>
          <t>2026-07 Julio</t>
        </is>
      </c>
      <c r="B134" s="10" t="n">
        <v>26</v>
      </c>
      <c r="C134" s="5" t="inlineStr">
        <is>
          <t>13-07-2026</t>
        </is>
      </c>
      <c r="D134" s="5" t="inlineStr">
        <is>
          <t>SUTERH</t>
        </is>
      </c>
      <c r="E134" s="6" t="n">
        <v>294490.78</v>
      </c>
      <c r="F134" s="5" t="inlineStr">
        <is>
          <t>$ 294,490.78 - BANCO - Nro: -</t>
        </is>
      </c>
      <c r="G134" s="5" t="inlineStr"/>
      <c r="H134" s="5" t="inlineStr">
        <is>
          <t>SUELDOS Y CARGAS SOCIALES</t>
        </is>
      </c>
      <c r="I134" s="5" t="inlineStr">
        <is>
          <t>DÉBITO AUTOMÁTICO.APORTE, CONTRIBUCIÓN Y APORTE SINDICAL .- Períod...</t>
        </is>
      </c>
      <c r="J134" s="5" t="inlineStr">
        <is>
          <t>Egreso</t>
        </is>
      </c>
      <c r="K134" s="5" t="inlineStr">
        <is>
          <t>06-2026</t>
        </is>
      </c>
      <c r="L134" s="5" t="inlineStr">
        <is>
          <t>26-1 13-07-2026 SUTERH 294,490.78 E 06-2026.pdf</t>
        </is>
      </c>
    </row>
    <row r="135">
      <c r="A135" s="5" t="inlineStr">
        <is>
          <t>2026-07 Julio</t>
        </is>
      </c>
      <c r="B135" s="10" t="n">
        <v>27</v>
      </c>
      <c r="C135" s="5" t="inlineStr">
        <is>
          <t>13-07-2026</t>
        </is>
      </c>
      <c r="D135" s="5" t="inlineStr">
        <is>
          <t>METROGAS S A</t>
        </is>
      </c>
      <c r="E135" s="6" t="n">
        <v>39970.43</v>
      </c>
      <c r="F135" s="5" t="inlineStr">
        <is>
          <t>$ 39,970.43 - BANCO</t>
        </is>
      </c>
      <c r="G135" s="5" t="inlineStr">
        <is>
          <t>0064-68050204</t>
        </is>
      </c>
      <c r="H135" s="5" t="inlineStr">
        <is>
          <t>ABONOS Y SERVICIOS</t>
        </is>
      </c>
      <c r="I135" s="5" t="inlineStr">
        <is>
          <t>CLIENTE Nº 10614995000 PERIODO DE LIQUIDACION 2 DE 2 DEL BIMESTRE 03/.</t>
        </is>
      </c>
      <c r="J135" s="5" t="inlineStr">
        <is>
          <t>Ticket</t>
        </is>
      </c>
      <c r="K135" s="5" t="inlineStr">
        <is>
          <t>1783009876.756210614995000 (1).pdf</t>
        </is>
      </c>
      <c r="L135" s="5" t="inlineStr">
        <is>
          <t>27-1 13-07-2026 METROGAS S A 39,970.43 T 1783009876.756210614995000 _1_.pdf</t>
        </is>
      </c>
    </row>
    <row r="136">
      <c r="A136" s="5" t="inlineStr">
        <is>
          <t>2026-07 Julio</t>
        </is>
      </c>
      <c r="B136" s="10" t="n">
        <v>28</v>
      </c>
      <c r="C136" s="5" t="inlineStr">
        <is>
          <t>13-07-2026</t>
        </is>
      </c>
      <c r="D136" s="5" t="inlineStr">
        <is>
          <t>MARIO LEONARDO ROTH</t>
        </is>
      </c>
      <c r="E136" s="6" t="n">
        <v>2650000</v>
      </c>
      <c r="F136" s="5" t="inlineStr">
        <is>
          <t>$ 2,650,000.00 - BANCO - Nro: -</t>
        </is>
      </c>
      <c r="G136" s="5" t="inlineStr">
        <is>
          <t>4182-4183-4191</t>
        </is>
      </c>
      <c r="H136" s="5" t="inlineStr">
        <is>
          <t>ABONOS Y SERVICIOS</t>
        </is>
      </c>
      <c r="I136" s="5" t="inlineStr">
        <is>
          <t>FACT 4182:CAMBIO DE SERPENTINA CON CAÑO PEX DE DIAMETRO 20MM DEPTO 12.</t>
        </is>
      </c>
      <c r="J136" s="5" t="inlineStr">
        <is>
          <t>Ticket</t>
        </is>
      </c>
      <c r="K136" s="5" t="inlineStr">
        <is>
          <t>FC N° 4182 05-2026 CAMBIO SERPENTINA PAGO C 1</t>
        </is>
      </c>
      <c r="L136" s="5" t="inlineStr">
        <is>
          <t>28-1 13-07-2026 MARIO LEONARDO ROTH 2,650,000.00 T FC N_ 4182 05-2026 CAMBIO SERPENTINA PAGO C 1.pdf</t>
        </is>
      </c>
    </row>
    <row r="137">
      <c r="A137" s="5" t="inlineStr">
        <is>
          <t>2026-07 Julio</t>
        </is>
      </c>
      <c r="B137" s="10" t="n">
        <v>28</v>
      </c>
      <c r="C137" s="5" t="inlineStr">
        <is>
          <t>13-07-2026</t>
        </is>
      </c>
      <c r="D137" s="5" t="inlineStr">
        <is>
          <t>MARIO LEONARDO ROTH</t>
        </is>
      </c>
      <c r="E137" s="6" t="n">
        <v>2650000</v>
      </c>
      <c r="F137" s="5" t="inlineStr">
        <is>
          <t>$ 2,650,000.00 - BANCO - Nro: -</t>
        </is>
      </c>
      <c r="G137" s="5" t="inlineStr">
        <is>
          <t>4182-4183-4191</t>
        </is>
      </c>
      <c r="H137" s="5" t="inlineStr">
        <is>
          <t>ABONOS Y SERVICIOS</t>
        </is>
      </c>
      <c r="I137" s="5" t="inlineStr">
        <is>
          <t>FACT 4182:CAMBIO DE SERPENTINA CON CAÑO PEX DE DIAMETRO 20MM DEPTO 12.</t>
        </is>
      </c>
      <c r="J137" s="5" t="inlineStr">
        <is>
          <t>Ticket</t>
        </is>
      </c>
      <c r="K137" s="5" t="inlineStr">
        <is>
          <t>FC N° 4182 05-2026 CAMBIO SERPENTINA</t>
        </is>
      </c>
      <c r="L137" s="5" t="inlineStr">
        <is>
          <t>28-2 13-07-2026 MARIO LEONARDO ROTH 2,650,000.00 T FC N_ 4182 05-2026 CAMBIO SERPENTINA.pdf</t>
        </is>
      </c>
    </row>
    <row r="138">
      <c r="A138" s="5" t="inlineStr">
        <is>
          <t>2026-07 Julio</t>
        </is>
      </c>
      <c r="B138" s="10" t="n">
        <v>28</v>
      </c>
      <c r="C138" s="5" t="inlineStr">
        <is>
          <t>13-07-2026</t>
        </is>
      </c>
      <c r="D138" s="5" t="inlineStr">
        <is>
          <t>MARIO LEONARDO ROTH</t>
        </is>
      </c>
      <c r="E138" s="6" t="n">
        <v>2650000</v>
      </c>
      <c r="F138" s="5" t="inlineStr">
        <is>
          <t>$ 2,650,000.00 - BANCO - Nro: -</t>
        </is>
      </c>
      <c r="G138" s="5" t="inlineStr">
        <is>
          <t>4182-4183-4191</t>
        </is>
      </c>
      <c r="H138" s="5" t="inlineStr">
        <is>
          <t>ABONOS Y SERVICIOS</t>
        </is>
      </c>
      <c r="I138" s="5" t="inlineStr">
        <is>
          <t>FACT 4182:CAMBIO DE SERPENTINA CON CAÑO PEX DE DIAMETRO 20MM DEPTO 12.</t>
        </is>
      </c>
      <c r="J138" s="5" t="inlineStr">
        <is>
          <t>Ticket</t>
        </is>
      </c>
      <c r="K138" s="5" t="inlineStr">
        <is>
          <t>FC N° 4191 05-2026 CAMBIO SERPENTINA PAGO C</t>
        </is>
      </c>
      <c r="L138" s="5" t="inlineStr">
        <is>
          <t>28-3 13-07-2026 MARIO LEONARDO ROTH 2,650,000.00 T FC N_ 4191 05-2026 CAMBIO SERPENTINA PAGO C.pdf</t>
        </is>
      </c>
    </row>
    <row r="139">
      <c r="A139" s="5" t="inlineStr">
        <is>
          <t>2026-07 Julio</t>
        </is>
      </c>
      <c r="B139" s="10" t="n">
        <v>28</v>
      </c>
      <c r="C139" s="5" t="inlineStr">
        <is>
          <t>13-07-2026</t>
        </is>
      </c>
      <c r="D139" s="5" t="inlineStr">
        <is>
          <t>MARIO LEONARDO ROTH</t>
        </is>
      </c>
      <c r="E139" s="6" t="n">
        <v>2650000</v>
      </c>
      <c r="F139" s="5" t="inlineStr">
        <is>
          <t>$ 2,650,000.00 - BANCO - Nro: -</t>
        </is>
      </c>
      <c r="G139" s="5" t="inlineStr">
        <is>
          <t>4182-4183-4191</t>
        </is>
      </c>
      <c r="H139" s="5" t="inlineStr">
        <is>
          <t>ABONOS Y SERVICIOS</t>
        </is>
      </c>
      <c r="I139" s="5" t="inlineStr">
        <is>
          <t>FACT 4182:CAMBIO DE SERPENTINA CON CAÑO PEX DE DIAMETRO 20MM DEPTO 12.</t>
        </is>
      </c>
      <c r="J139" s="5" t="inlineStr">
        <is>
          <t>Ticket</t>
        </is>
      </c>
      <c r="K139" s="5" t="inlineStr">
        <is>
          <t>FC N° 4183 05-2026 REP CUPLA PAGO C 1</t>
        </is>
      </c>
      <c r="L139" s="5" t="inlineStr">
        <is>
          <t>28-4 13-07-2026 MARIO LEONARDO ROTH 2,650,000.00 T FC N_ 4183 05-2026 REP CUPLA PAGO C 1.pdf</t>
        </is>
      </c>
    </row>
    <row r="140">
      <c r="A140" s="5" t="inlineStr">
        <is>
          <t>2026-07 Julio</t>
        </is>
      </c>
      <c r="B140" s="10" t="n">
        <v>28</v>
      </c>
      <c r="C140" s="5" t="inlineStr">
        <is>
          <t>13-07-2026</t>
        </is>
      </c>
      <c r="D140" s="5" t="inlineStr">
        <is>
          <t>MARIO LEONARDO ROTH</t>
        </is>
      </c>
      <c r="E140" s="6" t="n">
        <v>2650000</v>
      </c>
      <c r="F140" s="5" t="inlineStr">
        <is>
          <t>$ 2,650,000.00 - BANCO - Nro: -</t>
        </is>
      </c>
      <c r="G140" s="5" t="inlineStr">
        <is>
          <t>4182-4183-4191</t>
        </is>
      </c>
      <c r="H140" s="5" t="inlineStr">
        <is>
          <t>ABONOS Y SERVICIOS</t>
        </is>
      </c>
      <c r="I140" s="5" t="inlineStr">
        <is>
          <t>FACT 4182:CAMBIO DE SERPENTINA CON CAÑO PEX DE DIAMETRO 20MM DEPTO 12.</t>
        </is>
      </c>
      <c r="J140" s="5" t="inlineStr">
        <is>
          <t>Ticket</t>
        </is>
      </c>
      <c r="K140" s="5" t="inlineStr">
        <is>
          <t>FC N° 4191 05-2026 CAMBIO SERPENTINA</t>
        </is>
      </c>
      <c r="L140" s="5" t="inlineStr">
        <is>
          <t>28-5 13-07-2026 MARIO LEONARDO ROTH 2,650,000.00 T FC N_ 4191 05-2026 CAMBIO SERPENTINA.pdf</t>
        </is>
      </c>
    </row>
    <row r="141">
      <c r="A141" s="5" t="inlineStr">
        <is>
          <t>2026-07 Julio</t>
        </is>
      </c>
      <c r="B141" s="10" t="n">
        <v>28</v>
      </c>
      <c r="C141" s="5" t="inlineStr">
        <is>
          <t>13-07-2026</t>
        </is>
      </c>
      <c r="D141" s="5" t="inlineStr">
        <is>
          <t>MARIO LEONARDO ROTH</t>
        </is>
      </c>
      <c r="E141" s="6" t="n">
        <v>2650000</v>
      </c>
      <c r="F141" s="5" t="inlineStr">
        <is>
          <t>$ 2,650,000.00 - BANCO - Nro: -</t>
        </is>
      </c>
      <c r="G141" s="5" t="inlineStr">
        <is>
          <t>4182-4183-4191</t>
        </is>
      </c>
      <c r="H141" s="5" t="inlineStr">
        <is>
          <t>ABONOS Y SERVICIOS</t>
        </is>
      </c>
      <c r="I141" s="5" t="inlineStr">
        <is>
          <t>FACT 4182:CAMBIO DE SERPENTINA CON CAÑO PEX DE DIAMETRO 20MM DEPTO 12.</t>
        </is>
      </c>
      <c r="J141" s="5" t="inlineStr">
        <is>
          <t>Ticket</t>
        </is>
      </c>
      <c r="K141" s="5" t="inlineStr">
        <is>
          <t>FC N° 4183 05-2026 REP CUPLA</t>
        </is>
      </c>
      <c r="L141" s="5" t="inlineStr">
        <is>
          <t>28-6 13-07-2026 MARIO LEONARDO ROTH 2,650,000.00 T FC N_ 4183 05-2026 REP CUPLA.pdf</t>
        </is>
      </c>
    </row>
    <row r="142">
      <c r="A142" s="5" t="inlineStr">
        <is>
          <t>2026-07 Julio</t>
        </is>
      </c>
      <c r="B142" s="10" t="n">
        <v>28</v>
      </c>
      <c r="C142" s="5" t="inlineStr">
        <is>
          <t>13-07-2026</t>
        </is>
      </c>
      <c r="D142" s="5" t="inlineStr">
        <is>
          <t>MARIO LEONARDO ROTH</t>
        </is>
      </c>
      <c r="E142" s="6" t="n">
        <v>2650000</v>
      </c>
      <c r="F142" s="5" t="inlineStr">
        <is>
          <t>$ 2,650,000.00 - BANCO - Nro: -</t>
        </is>
      </c>
      <c r="G142" s="5" t="inlineStr">
        <is>
          <t>4182-4183-4191</t>
        </is>
      </c>
      <c r="H142" s="5" t="inlineStr">
        <is>
          <t>ABONOS Y SERVICIOS</t>
        </is>
      </c>
      <c r="I142" s="5" t="inlineStr">
        <is>
          <t>FACT 4182:CAMBIO DE SERPENTINA CON CAÑO PEX DE DIAMETRO 20MM DEPTO 12.</t>
        </is>
      </c>
      <c r="J142" s="5" t="inlineStr">
        <is>
          <t>Ticket</t>
        </is>
      </c>
      <c r="K142" s="5" t="inlineStr">
        <is>
          <t>FC N° 4191 05-2026 CAMBIO SERPENTINA CUOTA 2</t>
        </is>
      </c>
      <c r="L142" s="5" t="inlineStr">
        <is>
          <t>28-7 13-07-2026 MARIO LEONARDO ROTH 2,650,000.00 T FC N_ 4191 05-2026 CAMBIO SERPENTINA CUOTA 2.pdf</t>
        </is>
      </c>
    </row>
    <row r="143">
      <c r="A143" s="5" t="inlineStr">
        <is>
          <t>2026-07 Julio</t>
        </is>
      </c>
      <c r="B143" s="10" t="n">
        <v>28</v>
      </c>
      <c r="C143" s="5" t="inlineStr">
        <is>
          <t>13-07-2026</t>
        </is>
      </c>
      <c r="D143" s="5" t="inlineStr">
        <is>
          <t>MARIO LEONARDO ROTH</t>
        </is>
      </c>
      <c r="E143" s="6" t="n">
        <v>2650000</v>
      </c>
      <c r="F143" s="5" t="inlineStr">
        <is>
          <t>$ 2,650,000.00 - BANCO - Nro: -</t>
        </is>
      </c>
      <c r="G143" s="5" t="inlineStr">
        <is>
          <t>4182-4183-4191</t>
        </is>
      </c>
      <c r="H143" s="5" t="inlineStr">
        <is>
          <t>ABONOS Y SERVICIOS</t>
        </is>
      </c>
      <c r="I143" s="5" t="inlineStr">
        <is>
          <t>FACT 4182:CAMBIO DE SERPENTINA CON CAÑO PEX DE DIAMETRO 20MM DEPTO 12.</t>
        </is>
      </c>
      <c r="J143" s="5" t="inlineStr">
        <is>
          <t>Ticket</t>
        </is>
      </c>
      <c r="K143" s="5" t="inlineStr">
        <is>
          <t>FC N° 4182 05-2026 CAMBIO SERPENTINA PAGO C 2</t>
        </is>
      </c>
      <c r="L143" s="5" t="inlineStr">
        <is>
          <t>28-8 13-07-2026 MARIO LEONARDO ROTH 2,650,000.00 T FC N_ 4182 05-2026 CAMBIO SERPENTINA PAGO C 2.pdf</t>
        </is>
      </c>
    </row>
    <row r="144">
      <c r="A144" s="5" t="inlineStr">
        <is>
          <t>2026-07 Julio</t>
        </is>
      </c>
      <c r="B144" s="10" t="n">
        <v>28</v>
      </c>
      <c r="C144" s="5" t="inlineStr">
        <is>
          <t>13-07-2026</t>
        </is>
      </c>
      <c r="D144" s="5" t="inlineStr">
        <is>
          <t>MARIO LEONARDO ROTH</t>
        </is>
      </c>
      <c r="E144" s="6" t="n">
        <v>2650000</v>
      </c>
      <c r="F144" s="5" t="inlineStr">
        <is>
          <t>$ 2,650,000.00 - BANCO - Nro: -</t>
        </is>
      </c>
      <c r="G144" s="5" t="inlineStr">
        <is>
          <t>4182-4183-4191</t>
        </is>
      </c>
      <c r="H144" s="5" t="inlineStr">
        <is>
          <t>ABONOS Y SERVICIOS</t>
        </is>
      </c>
      <c r="I144" s="5" t="inlineStr">
        <is>
          <t>FACT 4182:CAMBIO DE SERPENTINA CON CAÑO PEX DE DIAMETRO 20MM DEPTO 12.</t>
        </is>
      </c>
      <c r="J144" s="5" t="inlineStr">
        <is>
          <t>Ticket</t>
        </is>
      </c>
      <c r="K144" s="5" t="inlineStr">
        <is>
          <t>FC N° 4183 05-2026 REP CUPLA PAGO C 2</t>
        </is>
      </c>
      <c r="L144" s="5" t="inlineStr">
        <is>
          <t>28-9 13-07-2026 MARIO LEONARDO ROTH 2,650,000.00 T FC N_ 4183 05-2026 REP CUPLA PAGO C 2.pdf</t>
        </is>
      </c>
    </row>
    <row r="145">
      <c r="A145" s="5" t="inlineStr">
        <is>
          <t>2026-07 Julio</t>
        </is>
      </c>
      <c r="B145" s="10" t="n">
        <v>29</v>
      </c>
      <c r="C145" s="5" t="inlineStr">
        <is>
          <t>13-07-2026</t>
        </is>
      </c>
      <c r="D145" s="5" t="inlineStr">
        <is>
          <t>REDCONAR SRL</t>
        </is>
      </c>
      <c r="E145" s="6" t="n">
        <v>173536</v>
      </c>
      <c r="F145" s="5" t="inlineStr">
        <is>
          <t>$ 173,536.00 - BANCO</t>
        </is>
      </c>
      <c r="G145" s="5" t="inlineStr">
        <is>
          <t>00001-00049582</t>
        </is>
      </c>
      <c r="H145" s="5" t="inlineStr">
        <is>
          <t>GASTOS GENERALES</t>
        </is>
      </c>
      <c r="I145" s="5" t="inlineStr">
        <is>
          <t>PLATAFORMA SISTEMA GESTION</t>
        </is>
      </c>
      <c r="J145" s="5" t="inlineStr">
        <is>
          <t>Ticket</t>
        </is>
      </c>
      <c r="K145" s="5" t="inlineStr">
        <is>
          <t>1783700345.7399_comprobante_304682.pdf</t>
        </is>
      </c>
      <c r="L145" s="5" t="inlineStr">
        <is>
          <t>29-1 13-07-2026 REDCONAR SRL 173,536.00 T 1783700345.7399_comprobante_304682.pdf</t>
        </is>
      </c>
    </row>
    <row r="146">
      <c r="A146" s="5" t="inlineStr">
        <is>
          <t>2026-07 Julio</t>
        </is>
      </c>
      <c r="B146" s="10" t="n">
        <v>30</v>
      </c>
      <c r="C146" s="5" t="inlineStr">
        <is>
          <t>13-07-2026</t>
        </is>
      </c>
      <c r="D146" s="5" t="inlineStr">
        <is>
          <t>METROGAS S A</t>
        </is>
      </c>
      <c r="E146" s="6" t="n">
        <v>373073.82</v>
      </c>
      <c r="F146" s="5" t="inlineStr">
        <is>
          <t>$ 373,073.82 - BANCO</t>
        </is>
      </c>
      <c r="G146" s="5" t="inlineStr">
        <is>
          <t>0064-68068209</t>
        </is>
      </c>
      <c r="H146" s="5" t="inlineStr">
        <is>
          <t>SERVICIOS PUBLICOS</t>
        </is>
      </c>
      <c r="I146" s="5" t="inlineStr">
        <is>
          <t>CLIENTE Nº 10614995000 PERIODO DE LIQUIDACION 2 DE 2 DEL BIMESTRE 03/.</t>
        </is>
      </c>
      <c r="J146" s="5" t="inlineStr">
        <is>
          <t>Ticket</t>
        </is>
      </c>
      <c r="K146" s="5" t="inlineStr">
        <is>
          <t>1783008759.8714_10821849500__1_.pdf</t>
        </is>
      </c>
      <c r="L146" s="5" t="inlineStr">
        <is>
          <t>30-1 13-07-2026 METROGAS S A 373,073.82 T 1783008759.8714_10821849500__1_.pdf</t>
        </is>
      </c>
    </row>
    <row r="147">
      <c r="A147" s="5" t="inlineStr">
        <is>
          <t>2026-07 Julio</t>
        </is>
      </c>
      <c r="B147" s="10" t="n">
        <v>31</v>
      </c>
      <c r="C147" s="5" t="inlineStr">
        <is>
          <t>13-07-2026</t>
        </is>
      </c>
      <c r="D147" s="5" t="inlineStr">
        <is>
          <t>PEÑALOZA ALEJANDRO ROBERTO</t>
        </is>
      </c>
      <c r="E147" s="6" t="n">
        <v>5000000</v>
      </c>
      <c r="F147" s="5" t="inlineStr">
        <is>
          <t>$ 3,500,000.00 - BANCO - Nro: -$ 1,500,000.00 - BANCO - Nro: -</t>
        </is>
      </c>
      <c r="G147" s="5" t="inlineStr">
        <is>
          <t>00003-00000201</t>
        </is>
      </c>
      <c r="H147" s="5" t="inlineStr">
        <is>
          <t>MANTENIMIENTOS EN UNIDADES</t>
        </is>
      </c>
      <c r="I147" s="5" t="inlineStr">
        <is>
          <t>ANTICIPO PARA ACOPIOS DE MATERIALES TRABAJOS DE CALEFACION COLUMNA SEC</t>
        </is>
      </c>
      <c r="J147" s="5" t="inlineStr">
        <is>
          <t>Ticket</t>
        </is>
      </c>
      <c r="K147" s="5" t="inlineStr">
        <is>
          <t>1785161306.4254FC Nº 0201 PENALOZA.pdf</t>
        </is>
      </c>
      <c r="L147" s="5" t="inlineStr">
        <is>
          <t>31-1 13-07-2026 PENALOZA ALEJANDRO ROBERTO 5,000,000.00 T 1785161306.4254FC No 0201 PENALOZA.pdf</t>
        </is>
      </c>
    </row>
    <row r="148">
      <c r="A148" s="5" t="inlineStr">
        <is>
          <t>2026-07 Julio</t>
        </is>
      </c>
      <c r="B148" s="10" t="n">
        <v>32</v>
      </c>
      <c r="C148" s="5" t="inlineStr">
        <is>
          <t>15-07-2026</t>
        </is>
      </c>
      <c r="D148" s="5" t="inlineStr">
        <is>
          <t>ARCA - AGENCIA DE RECAUDACIÓN Y CONTROL ADUANERO</t>
        </is>
      </c>
      <c r="E148" s="6" t="n">
        <v>3066158.25</v>
      </c>
      <c r="F148" s="5" t="inlineStr">
        <is>
          <t>$ 3,066,158.25 - BANCO - Nro: -</t>
        </is>
      </c>
      <c r="G148" s="5" t="inlineStr"/>
      <c r="H148" s="5" t="inlineStr">
        <is>
          <t>SUELDOS Y CARGAS SOCIALES</t>
        </is>
      </c>
      <c r="I148" s="5" t="inlineStr">
        <is>
          <t>FORM. 931. CONTRIBUCIONES SEGURIDAD SOCIAL $1.232.539,99 / APORTE DE .</t>
        </is>
      </c>
      <c r="J148" s="5" t="inlineStr">
        <is>
          <t>Egreso</t>
        </is>
      </c>
      <c r="K148" s="5" t="inlineStr">
        <is>
          <t>06-2026 DJ</t>
        </is>
      </c>
      <c r="L148" s="5" t="inlineStr">
        <is>
          <t>32-1 15-07-2026 ARCA - AGENCIA DE RECAUDACION  3,066,158.25 E 06-2026 DJ.pdf</t>
        </is>
      </c>
    </row>
    <row r="149">
      <c r="A149" s="5" t="inlineStr">
        <is>
          <t>2026-07 Julio</t>
        </is>
      </c>
      <c r="B149" s="10" t="n">
        <v>32</v>
      </c>
      <c r="C149" s="5" t="inlineStr">
        <is>
          <t>15-07-2026</t>
        </is>
      </c>
      <c r="D149" s="5" t="inlineStr">
        <is>
          <t>ARCA - AGENCIA DE RECAUDACIÓN Y CONTROL ADUANERO</t>
        </is>
      </c>
      <c r="E149" s="6" t="n">
        <v>3066158.25</v>
      </c>
      <c r="F149" s="5" t="inlineStr">
        <is>
          <t>$ 3,066,158.25 - BANCO - Nro: -</t>
        </is>
      </c>
      <c r="G149" s="5" t="inlineStr"/>
      <c r="H149" s="5" t="inlineStr">
        <is>
          <t>SUELDOS Y CARGAS SOCIALES</t>
        </is>
      </c>
      <c r="I149" s="5" t="inlineStr">
        <is>
          <t>FORM. 931. CONTRIBUCIONES SEGURIDAD SOCIAL $1.232.539,99 / APORTE DE .</t>
        </is>
      </c>
      <c r="J149" s="5" t="inlineStr">
        <is>
          <t>Egreso</t>
        </is>
      </c>
      <c r="K149" s="5" t="inlineStr">
        <is>
          <t>06-2026 VEP Nº 1651987058 PAgo</t>
        </is>
      </c>
      <c r="L149" s="5" t="inlineStr">
        <is>
          <t>32-2 15-07-2026 ARCA - AGENCIA DE RECAUDACION  3,066,158.25 E 06-2026 VEP No 1651987058 PAgo.pdf</t>
        </is>
      </c>
    </row>
    <row r="150">
      <c r="A150" s="5" t="inlineStr">
        <is>
          <t>2026-07 Julio</t>
        </is>
      </c>
      <c r="B150" s="10" t="n">
        <v>32</v>
      </c>
      <c r="C150" s="5" t="inlineStr">
        <is>
          <t>15-07-2026</t>
        </is>
      </c>
      <c r="D150" s="5" t="inlineStr">
        <is>
          <t>ARCA - AGENCIA DE RECAUDACIÓN Y CONTROL ADUANERO</t>
        </is>
      </c>
      <c r="E150" s="6" t="n">
        <v>3066158.25</v>
      </c>
      <c r="F150" s="5" t="inlineStr">
        <is>
          <t>$ 3,066,158.25 - BANCO - Nro: -</t>
        </is>
      </c>
      <c r="G150" s="5" t="inlineStr"/>
      <c r="H150" s="5" t="inlineStr">
        <is>
          <t>SUELDOS Y CARGAS SOCIALES</t>
        </is>
      </c>
      <c r="I150" s="5" t="inlineStr">
        <is>
          <t>FORM. 931. CONTRIBUCIONES SEGURIDAD SOCIAL $1.232.539,99 / APORTE DE .</t>
        </is>
      </c>
      <c r="J150" s="5" t="inlineStr">
        <is>
          <t>Egreso</t>
        </is>
      </c>
      <c r="K150" s="5" t="inlineStr">
        <is>
          <t>06-2026 VEP Nº 1651987058</t>
        </is>
      </c>
      <c r="L150" s="5" t="inlineStr">
        <is>
          <t>32-3 15-07-2026 ARCA - AGENCIA DE RECAUDACION  3,066,158.25 E 06-2026 VEP No 1651987058.pdf</t>
        </is>
      </c>
    </row>
    <row r="151">
      <c r="A151" s="5" t="inlineStr">
        <is>
          <t>2026-07 Julio</t>
        </is>
      </c>
      <c r="B151" s="10" t="n">
        <v>32</v>
      </c>
      <c r="C151" s="5" t="inlineStr">
        <is>
          <t>15-07-2026</t>
        </is>
      </c>
      <c r="D151" s="5" t="inlineStr">
        <is>
          <t>ARCA - AGENCIA DE RECAUDACIÓN Y CONTROL ADUANERO</t>
        </is>
      </c>
      <c r="E151" s="6" t="n">
        <v>3066158.25</v>
      </c>
      <c r="F151" s="5" t="inlineStr">
        <is>
          <t>$ 3,066,158.25 - BANCO - Nro: -</t>
        </is>
      </c>
      <c r="G151" s="5" t="inlineStr"/>
      <c r="H151" s="5" t="inlineStr">
        <is>
          <t>SUELDOS Y CARGAS SOCIALES</t>
        </is>
      </c>
      <c r="I151" s="5" t="inlineStr">
        <is>
          <t>FORM. 931. CONTRIBUCIONES SEGURIDAD SOCIAL $1.232.539,99 / APORTE DE .</t>
        </is>
      </c>
      <c r="J151" s="5" t="inlineStr">
        <is>
          <t>Egreso</t>
        </is>
      </c>
      <c r="K151" s="5" t="inlineStr">
        <is>
          <t>06-2026 F</t>
        </is>
      </c>
      <c r="L151" s="5" t="inlineStr">
        <is>
          <t>32-4 15-07-2026 ARCA - AGENCIA DE RECAUDACION  3,066,158.25 E 06-2026 F.pdf</t>
        </is>
      </c>
    </row>
    <row r="152">
      <c r="A152" s="5" t="inlineStr">
        <is>
          <t>2026-07 Julio</t>
        </is>
      </c>
      <c r="B152" s="10" t="n">
        <v>33</v>
      </c>
      <c r="C152" s="5" t="inlineStr">
        <is>
          <t>15-07-2026</t>
        </is>
      </c>
      <c r="D152" s="5" t="inlineStr">
        <is>
          <t>ALLIANZ ARGENTINA COMPAÑIA DE SEGUROS SOCIEDAD ANONIMA</t>
        </is>
      </c>
      <c r="E152" s="6" t="n">
        <v>39136.15</v>
      </c>
      <c r="F152" s="5" t="inlineStr">
        <is>
          <t>$ 39,136.15 - BANCO</t>
        </is>
      </c>
      <c r="G152" s="5" t="inlineStr"/>
      <c r="H152" s="5" t="inlineStr">
        <is>
          <t>SEGUROS</t>
        </is>
      </c>
      <c r="I152" s="5" t="inlineStr">
        <is>
          <t>SEGURO INTEGRAL DEL CONSORCIO PÓLIZA Nº 250230772503. ENDOSO Nº5 V...</t>
        </is>
      </c>
      <c r="J152" s="5" t="inlineStr"/>
      <c r="K152" s="47" t="inlineStr">
        <is>
          <t>(sin adjuntos)</t>
        </is>
      </c>
      <c r="L152" s="5" t="inlineStr"/>
    </row>
    <row r="153">
      <c r="A153" s="5" t="inlineStr">
        <is>
          <t>2026-07 Julio</t>
        </is>
      </c>
      <c r="B153" s="10" t="n">
        <v>34</v>
      </c>
      <c r="C153" s="5" t="inlineStr">
        <is>
          <t>16-07-2026</t>
        </is>
      </c>
      <c r="D153" s="5" t="inlineStr">
        <is>
          <t>SOLUCIONES EN EXTINGUIDORES S.R.L.</t>
        </is>
      </c>
      <c r="E153" s="6" t="n">
        <v>93224.99000000001</v>
      </c>
      <c r="F153" s="5" t="inlineStr">
        <is>
          <t>$ 93,224.99 - BANCO - Nro: -</t>
        </is>
      </c>
      <c r="G153" s="5" t="inlineStr">
        <is>
          <t>00002-00002217</t>
        </is>
      </c>
      <c r="H153" s="5" t="inlineStr">
        <is>
          <t>ABONOS Y SERVICIOS</t>
        </is>
      </c>
      <c r="I153" s="5" t="inlineStr">
        <is>
          <t>MANT. INSTALACION S/RES. N°405/AGC/19-ANEXO IV</t>
        </is>
      </c>
      <c r="J153" s="5" t="inlineStr">
        <is>
          <t>Ticket</t>
        </is>
      </c>
      <c r="K153" s="5" t="inlineStr">
        <is>
          <t>1784229497.7838FC Nº 2217 MANT.pdf</t>
        </is>
      </c>
      <c r="L153" s="5" t="inlineStr">
        <is>
          <t>34-1 16-07-2026 SOLUCIONES EN EXTINGUIDORES S. 93,224.99 T 1784229497.7838FC No 2217 MANT.pdf</t>
        </is>
      </c>
    </row>
    <row r="154">
      <c r="A154" s="5" t="inlineStr">
        <is>
          <t>2026-07 Julio</t>
        </is>
      </c>
      <c r="B154" s="10" t="n">
        <v>34</v>
      </c>
      <c r="C154" s="5" t="inlineStr">
        <is>
          <t>16-07-2026</t>
        </is>
      </c>
      <c r="D154" s="5" t="inlineStr">
        <is>
          <t>SOLUCIONES EN EXTINGUIDORES S.R.L.</t>
        </is>
      </c>
      <c r="E154" s="6" t="n">
        <v>93224.99000000001</v>
      </c>
      <c r="F154" s="5" t="inlineStr">
        <is>
          <t>$ 93,224.99 - BANCO - Nro: -</t>
        </is>
      </c>
      <c r="G154" s="5" t="inlineStr">
        <is>
          <t>00002-00002217</t>
        </is>
      </c>
      <c r="H154" s="5" t="inlineStr">
        <is>
          <t>ABONOS Y SERVICIOS</t>
        </is>
      </c>
      <c r="I154" s="5" t="inlineStr">
        <is>
          <t>MANT. INSTALACION S/RES. N°405/AGC/19-ANEXO IV</t>
        </is>
      </c>
      <c r="J154" s="5" t="inlineStr">
        <is>
          <t>Ticket</t>
        </is>
      </c>
      <c r="K154" s="5" t="inlineStr">
        <is>
          <t>FC Nº 2217 MANT Pago</t>
        </is>
      </c>
      <c r="L154" s="5" t="inlineStr">
        <is>
          <t>34-2 16-07-2026 SOLUCIONES EN EXTINGUIDORES S. 93,224.99 T FC No 2217 MANT Pago.pdf</t>
        </is>
      </c>
    </row>
    <row r="155">
      <c r="A155" s="5" t="inlineStr">
        <is>
          <t>2026-07 Julio</t>
        </is>
      </c>
      <c r="B155" s="10" t="n">
        <v>35</v>
      </c>
      <c r="C155" s="5" t="inlineStr">
        <is>
          <t>17-07-2026</t>
        </is>
      </c>
      <c r="D155" s="5" t="inlineStr">
        <is>
          <t>LUIS BELTRAN MONTASTRUC</t>
        </is>
      </c>
      <c r="E155" s="6" t="n">
        <v>56000</v>
      </c>
      <c r="F155" s="5" t="inlineStr">
        <is>
          <t>$ 56,000.00 - BANCO - Nro: -</t>
        </is>
      </c>
      <c r="G155" s="5" t="inlineStr">
        <is>
          <t>00003-00001124</t>
        </is>
      </c>
      <c r="H155" s="5" t="inlineStr">
        <is>
          <t>GASTOS CONTABLES</t>
        </is>
      </c>
      <c r="I155" s="5" t="inlineStr">
        <is>
          <t>HONORARIOS PROFESIONALES PRESENTACION Y RUBRICA LIBRO SUELDO DIGITAL D</t>
        </is>
      </c>
      <c r="J155" s="5" t="inlineStr">
        <is>
          <t>Ticket</t>
        </is>
      </c>
      <c r="K155" s="5" t="inlineStr">
        <is>
          <t>1784304606.8785FC Nº1124 BELTRAN.pdf</t>
        </is>
      </c>
      <c r="L155" s="5" t="inlineStr">
        <is>
          <t>35-1 17-07-2026 LUIS BELTRAN MONTASTRUC 56,000.00 T 1784304606.8785FC No1124 BELTRAN.pdf</t>
        </is>
      </c>
    </row>
    <row r="156">
      <c r="A156" s="5" t="inlineStr">
        <is>
          <t>2026-07 Julio</t>
        </is>
      </c>
      <c r="B156" s="10" t="n">
        <v>35</v>
      </c>
      <c r="C156" s="5" t="inlineStr">
        <is>
          <t>17-07-2026</t>
        </is>
      </c>
      <c r="D156" s="5" t="inlineStr">
        <is>
          <t>LUIS BELTRAN MONTASTRUC</t>
        </is>
      </c>
      <c r="E156" s="6" t="n">
        <v>56000</v>
      </c>
      <c r="F156" s="5" t="inlineStr">
        <is>
          <t>$ 56,000.00 - BANCO - Nro: -</t>
        </is>
      </c>
      <c r="G156" s="5" t="inlineStr">
        <is>
          <t>00003-00001124</t>
        </is>
      </c>
      <c r="H156" s="5" t="inlineStr">
        <is>
          <t>GASTOS CONTABLES</t>
        </is>
      </c>
      <c r="I156" s="5" t="inlineStr">
        <is>
          <t>HONORARIOS PROFESIONALES PRESENTACION Y RUBRICA LIBRO SUELDO DIGITAL D</t>
        </is>
      </c>
      <c r="J156" s="5" t="inlineStr">
        <is>
          <t>Ticket</t>
        </is>
      </c>
      <c r="K156" s="5" t="inlineStr">
        <is>
          <t>FC Nº1124 BELTRAN  PAgo</t>
        </is>
      </c>
      <c r="L156" s="5" t="inlineStr">
        <is>
          <t>35-2 17-07-2026 LUIS BELTRAN MONTASTRUC 56,000.00 T FC No1124 BELTRAN PAgo.pdf</t>
        </is>
      </c>
    </row>
    <row r="157">
      <c r="A157" s="5" t="inlineStr">
        <is>
          <t>2026-07 Julio</t>
        </is>
      </c>
      <c r="B157" s="10" t="n">
        <v>36</v>
      </c>
      <c r="C157" s="5" t="inlineStr">
        <is>
          <t>20-07-2026</t>
        </is>
      </c>
      <c r="D157" s="5" t="inlineStr">
        <is>
          <t>MARIO LEONARDO ROTH</t>
        </is>
      </c>
      <c r="E157" s="6" t="n">
        <v>90000</v>
      </c>
      <c r="F157" s="5" t="inlineStr">
        <is>
          <t>$ 90,000.00 - BANCO - Nro: -</t>
        </is>
      </c>
      <c r="G157" s="5" t="inlineStr">
        <is>
          <t>00002-00004331</t>
        </is>
      </c>
      <c r="H157" s="5" t="inlineStr">
        <is>
          <t>ABONOS Y SERVICIOS</t>
        </is>
      </c>
      <c r="I157" s="5" t="inlineStr">
        <is>
          <t>CERTIFICACION DE EQUIPOS TERMICOS. JULIO.- Período: 7, 2026</t>
        </is>
      </c>
      <c r="J157" s="5" t="inlineStr">
        <is>
          <t>Ticket</t>
        </is>
      </c>
      <c r="K157" s="5" t="inlineStr">
        <is>
          <t>1784825301.2768FC N° 4331 07-2026.pdf</t>
        </is>
      </c>
      <c r="L157" s="5" t="inlineStr">
        <is>
          <t>36-1 20-07-2026 MARIO LEONARDO ROTH 90,000.00 T 1784825301.2768FC N_ 4331 07-2026.pdf</t>
        </is>
      </c>
    </row>
    <row r="158">
      <c r="A158" s="5" t="inlineStr">
        <is>
          <t>2026-07 Julio</t>
        </is>
      </c>
      <c r="B158" s="10" t="n">
        <v>37</v>
      </c>
      <c r="C158" s="5" t="inlineStr">
        <is>
          <t>20-07-2026</t>
        </is>
      </c>
      <c r="D158" s="5" t="inlineStr">
        <is>
          <t>EDESUR S A</t>
        </is>
      </c>
      <c r="E158" s="6" t="n">
        <v>1582033.54</v>
      </c>
      <c r="F158" s="5" t="inlineStr">
        <is>
          <t>$ 1,582,033.54 - BANCO - Nro: -</t>
        </is>
      </c>
      <c r="G158" s="5" t="inlineStr">
        <is>
          <t>0206463618</t>
        </is>
      </c>
      <c r="H158" s="5" t="inlineStr">
        <is>
          <t>SERVICIOS PUBLICOS</t>
        </is>
      </c>
      <c r="I158" s="5" t="inlineStr">
        <is>
          <t>PERIODO LIQUIDADO 11/06/2026 AL 15/07/2026 .CLIENTE: 80052153. MEDIDO.</t>
        </is>
      </c>
      <c r="J158" s="5" t="inlineStr">
        <is>
          <t>Ticket</t>
        </is>
      </c>
      <c r="K158" s="5" t="inlineStr">
        <is>
          <t>FC Nº 02064636 EDESUR PAGo</t>
        </is>
      </c>
      <c r="L158" s="5" t="inlineStr">
        <is>
          <t>37-1 20-07-2026 EDESUR S A 1,582,033.54 T FC No 02064636 EDESUR PAGo.pdf</t>
        </is>
      </c>
    </row>
    <row r="159">
      <c r="A159" s="5" t="inlineStr">
        <is>
          <t>2026-07 Julio</t>
        </is>
      </c>
      <c r="B159" s="10" t="n">
        <v>37</v>
      </c>
      <c r="C159" s="5" t="inlineStr">
        <is>
          <t>20-07-2026</t>
        </is>
      </c>
      <c r="D159" s="5" t="inlineStr">
        <is>
          <t>EDESUR S A</t>
        </is>
      </c>
      <c r="E159" s="6" t="n">
        <v>1582033.54</v>
      </c>
      <c r="F159" s="5" t="inlineStr">
        <is>
          <t>$ 1,582,033.54 - BANCO - Nro: -</t>
        </is>
      </c>
      <c r="G159" s="5" t="inlineStr">
        <is>
          <t>0206463618</t>
        </is>
      </c>
      <c r="H159" s="5" t="inlineStr">
        <is>
          <t>SERVICIOS PUBLICOS</t>
        </is>
      </c>
      <c r="I159" s="5" t="inlineStr">
        <is>
          <t>PERIODO LIQUIDADO 11/06/2026 AL 15/07/2026 .CLIENTE: 80052153. MEDIDO.</t>
        </is>
      </c>
      <c r="J159" s="5" t="inlineStr">
        <is>
          <t>Ticket</t>
        </is>
      </c>
      <c r="K159" s="5" t="inlineStr">
        <is>
          <t>FC Nº 02064636 EDESUR</t>
        </is>
      </c>
      <c r="L159" s="5" t="inlineStr">
        <is>
          <t>37-2 20-07-2026 EDESUR S A 1,582,033.54 T FC No 02064636 EDESUR.pdf</t>
        </is>
      </c>
    </row>
    <row r="160">
      <c r="A160" s="5" t="inlineStr">
        <is>
          <t>2026-07 Julio</t>
        </is>
      </c>
      <c r="B160" s="10" t="n">
        <v>38</v>
      </c>
      <c r="C160" s="5" t="inlineStr">
        <is>
          <t>21-07-2026</t>
        </is>
      </c>
      <c r="D160" s="5" t="inlineStr">
        <is>
          <t>BANCO DE GALICIA</t>
        </is>
      </c>
      <c r="E160" s="6" t="n">
        <v>394545.83</v>
      </c>
      <c r="F160" s="5" t="inlineStr">
        <is>
          <t>$ 394,545.83 - BANCO</t>
        </is>
      </c>
      <c r="G160" s="5" t="inlineStr"/>
      <c r="H160" s="5" t="inlineStr">
        <is>
          <t>GASTOS BANCARIOS</t>
        </is>
      </c>
      <c r="I160" s="5" t="inlineStr">
        <is>
          <t>GASTOS BANCARIOS DESDE EL 22/06/2026 A 21/07/2026.- Período: 7, 2026</t>
        </is>
      </c>
      <c r="J160" s="5" t="inlineStr"/>
      <c r="K160" s="47" t="inlineStr">
        <is>
          <t>(sin adjuntos)</t>
        </is>
      </c>
      <c r="L160" s="5" t="inlineStr"/>
    </row>
    <row r="161">
      <c r="A161" s="5" t="inlineStr">
        <is>
          <t>2026-07 Julio</t>
        </is>
      </c>
      <c r="B161" s="10" t="n">
        <v>39</v>
      </c>
      <c r="C161" s="5" t="inlineStr">
        <is>
          <t>23-07-2026</t>
        </is>
      </c>
      <c r="D161" s="5" t="inlineStr">
        <is>
          <t>SACZEWICZYK MARIA EUGENIA</t>
        </is>
      </c>
      <c r="E161" s="6" t="n">
        <v>2000000</v>
      </c>
      <c r="F161" s="48" t="inlineStr">
        <is>
          <t>$ 2,000,000.00 - CAJA</t>
        </is>
      </c>
      <c r="G161" s="5" t="inlineStr">
        <is>
          <t>00001-00000007</t>
        </is>
      </c>
      <c r="H161" s="5" t="inlineStr">
        <is>
          <t>MANTENIMIENTOS EN UNIDADES</t>
        </is>
      </c>
      <c r="I161" s="5" t="inlineStr">
        <is>
          <t>TRABAJO REALIZADO EN AVENIDA RIVADAVIA 2069 DEPARTAMENTO B, PISO 13, R</t>
        </is>
      </c>
      <c r="J161" s="5" t="inlineStr">
        <is>
          <t>Ticket</t>
        </is>
      </c>
      <c r="K161" s="5" t="inlineStr">
        <is>
          <t>1785182642.0064FC Nº 0007 MARIA.pdf</t>
        </is>
      </c>
      <c r="L161" s="5" t="inlineStr">
        <is>
          <t>39-1 23-07-2026 SACZEWICZYK MARIA EUGENIA 2,000,000.00 T 1785182642.0064FC No 0007 MARIA.pdf</t>
        </is>
      </c>
    </row>
    <row r="162">
      <c r="A162" s="5" t="inlineStr">
        <is>
          <t>2026-07 Julio</t>
        </is>
      </c>
      <c r="B162" s="10" t="n">
        <v>39</v>
      </c>
      <c r="C162" s="5" t="inlineStr">
        <is>
          <t>23-07-2026</t>
        </is>
      </c>
      <c r="D162" s="5" t="inlineStr">
        <is>
          <t>SACZEWICZYK MARIA EUGENIA</t>
        </is>
      </c>
      <c r="E162" s="6" t="n">
        <v>2000000</v>
      </c>
      <c r="F162" s="48" t="inlineStr">
        <is>
          <t>$ 2,000,000.00 - CAJA</t>
        </is>
      </c>
      <c r="G162" s="5" t="inlineStr">
        <is>
          <t>00001-00000007</t>
        </is>
      </c>
      <c r="H162" s="5" t="inlineStr">
        <is>
          <t>MANTENIMIENTOS EN UNIDADES</t>
        </is>
      </c>
      <c r="I162" s="5" t="inlineStr">
        <is>
          <t>TRABAJO REALIZADO EN AVENIDA RIVADAVIA 2069 DEPARTAMENTO B, PISO 13, R</t>
        </is>
      </c>
      <c r="J162" s="5" t="inlineStr">
        <is>
          <t>Ticket</t>
        </is>
      </c>
      <c r="K162" s="5" t="inlineStr">
        <is>
          <t>FC Nº 0007 MARIA RECIBO</t>
        </is>
      </c>
      <c r="L162" s="5" t="inlineStr">
        <is>
          <t>39-2 23-07-2026 SACZEWICZYK MARIA EUGENIA 2,000,000.00 T FC No 0007 MARIA RECIBO.pdf</t>
        </is>
      </c>
    </row>
    <row r="163">
      <c r="A163" s="5" t="inlineStr">
        <is>
          <t>2026-07 Julio</t>
        </is>
      </c>
      <c r="B163" s="10" t="n">
        <v>39</v>
      </c>
      <c r="C163" s="5" t="inlineStr">
        <is>
          <t>23-07-2026</t>
        </is>
      </c>
      <c r="D163" s="5" t="inlineStr">
        <is>
          <t>SACZEWICZYK MARIA EUGENIA</t>
        </is>
      </c>
      <c r="E163" s="6" t="n">
        <v>2000000</v>
      </c>
      <c r="F163" s="48" t="inlineStr">
        <is>
          <t>$ 2,000,000.00 - CAJA</t>
        </is>
      </c>
      <c r="G163" s="5" t="inlineStr">
        <is>
          <t>00001-00000007</t>
        </is>
      </c>
      <c r="H163" s="5" t="inlineStr">
        <is>
          <t>MANTENIMIENTOS EN UNIDADES</t>
        </is>
      </c>
      <c r="I163" s="5" t="inlineStr">
        <is>
          <t>TRABAJO REALIZADO EN AVENIDA RIVADAVIA 2069 DEPARTAMENTO B, PISO 13, R</t>
        </is>
      </c>
      <c r="J163" s="5" t="inlineStr">
        <is>
          <t>Ticket</t>
        </is>
      </c>
      <c r="K163" s="5" t="inlineStr">
        <is>
          <t>SALDO POR FC Nº7</t>
        </is>
      </c>
      <c r="L163" s="5" t="inlineStr">
        <is>
          <t>39-3 23-07-2026 SACZEWICZYK MARIA EUGENIA 2,000,000.00 T SALDO POR FC No7.pdf</t>
        </is>
      </c>
    </row>
    <row r="164">
      <c r="A164" s="5" t="inlineStr">
        <is>
          <t>2026-07 Julio</t>
        </is>
      </c>
      <c r="B164" s="10" t="n">
        <v>40</v>
      </c>
      <c r="C164" s="5" t="inlineStr">
        <is>
          <t>27-07-2026</t>
        </is>
      </c>
      <c r="D164" s="5" t="inlineStr">
        <is>
          <t>CORREO OFICIAL DE LA REPUBLICA ARGENTINA SOCIEDAD ANONIMA</t>
        </is>
      </c>
      <c r="E164" s="6" t="n">
        <v>23900</v>
      </c>
      <c r="F164" s="48" t="inlineStr">
        <is>
          <t>$ 23,900.00 - CAJA</t>
        </is>
      </c>
      <c r="G164" s="5" t="inlineStr">
        <is>
          <t>00376311</t>
        </is>
      </c>
      <c r="H164" s="5" t="inlineStr">
        <is>
          <t>GASTOS GENERALES</t>
        </is>
      </c>
      <c r="I164" s="5" t="inlineStr">
        <is>
          <t>CARTA DOCUMENTO PARA DEPARTAMENTO PB E.</t>
        </is>
      </c>
      <c r="J164" s="5" t="inlineStr">
        <is>
          <t>Ticket</t>
        </is>
      </c>
      <c r="K164" s="5" t="inlineStr">
        <is>
          <t>1785182427.7792CARTA DOCUMENTO PB E.pdf</t>
        </is>
      </c>
      <c r="L164" s="5" t="inlineStr">
        <is>
          <t>40-1 27-07-2026 CORREO OFICIAL DE LA REPUBLICA 23,900.00 T 1785182427.7792CARTA DOCUMENTO PB E.pdf</t>
        </is>
      </c>
    </row>
    <row r="165">
      <c r="A165" s="5" t="inlineStr">
        <is>
          <t>2026-07 Julio</t>
        </is>
      </c>
      <c r="B165" s="10" t="n">
        <v>41</v>
      </c>
      <c r="C165" s="5" t="inlineStr">
        <is>
          <t>28-07-2026</t>
        </is>
      </c>
      <c r="D165" s="5" t="inlineStr">
        <is>
          <t>GRACIELA MARTA CROCAMO</t>
        </is>
      </c>
      <c r="E165" s="6" t="n">
        <v>95000</v>
      </c>
      <c r="F165" s="5" t="inlineStr">
        <is>
          <t>$ 95,000.00 - BANCO - Nro: -</t>
        </is>
      </c>
      <c r="G165" s="5" t="inlineStr"/>
      <c r="H165" s="5" t="inlineStr">
        <is>
          <t>GASTOS DE ADMINISTRACION</t>
        </is>
      </c>
      <c r="I165" s="5" t="inlineStr">
        <is>
          <t>DISPOSICION 856 DEL GOB. DE Bs. As. ESCANEO DE LA DOCUMENTACIÒN DEL C.</t>
        </is>
      </c>
      <c r="J165" s="5" t="inlineStr"/>
      <c r="K165" s="47" t="inlineStr">
        <is>
          <t>(sin adjuntos)</t>
        </is>
      </c>
      <c r="L165" s="5" t="inlineStr"/>
    </row>
    <row r="166">
      <c r="A166" s="5" t="inlineStr">
        <is>
          <t>2026-07 Julio</t>
        </is>
      </c>
      <c r="B166" s="10" t="n">
        <v>42</v>
      </c>
      <c r="C166" s="5" t="inlineStr">
        <is>
          <t>28-07-2026</t>
        </is>
      </c>
      <c r="D166" s="5" t="inlineStr">
        <is>
          <t>GRACIELA MARTA CROCAMO</t>
        </is>
      </c>
      <c r="E166" s="6" t="n">
        <v>711980</v>
      </c>
      <c r="F166" s="5" t="inlineStr">
        <is>
          <t>$ 711,980.00 - BANCO - Nro: -</t>
        </is>
      </c>
      <c r="G166" s="5" t="inlineStr">
        <is>
          <t>00010-00001627</t>
        </is>
      </c>
      <c r="H166" s="5" t="inlineStr">
        <is>
          <t>GASTOS DE ADMINISTRACION</t>
        </is>
      </c>
      <c r="I166" s="5" t="inlineStr">
        <is>
          <t>HONORARIOS ADMINISTRACIÓN JULIO.- Período: 7, 2026</t>
        </is>
      </c>
      <c r="J166" s="5" t="inlineStr"/>
      <c r="K166" s="47" t="inlineStr">
        <is>
          <t>(sin adjuntos)</t>
        </is>
      </c>
      <c r="L166" s="5" t="inlineStr"/>
    </row>
    <row r="167">
      <c r="A167" s="5" t="inlineStr">
        <is>
          <t>2026-07 Julio</t>
        </is>
      </c>
      <c r="B167" s="10" t="n">
        <v>43</v>
      </c>
      <c r="C167" s="5" t="inlineStr">
        <is>
          <t>29-07-2026</t>
        </is>
      </c>
      <c r="D167" s="5" t="inlineStr">
        <is>
          <t>COOPERATIVA DE TRABAJO C.S.I LIMITADA</t>
        </is>
      </c>
      <c r="E167" s="6" t="n">
        <v>2696045.29</v>
      </c>
      <c r="F167" s="48" t="inlineStr">
        <is>
          <t>$ 2,696,045.29 - CAJA</t>
        </is>
      </c>
      <c r="G167" s="5" t="inlineStr"/>
      <c r="H167" s="5" t="inlineStr">
        <is>
          <t>ABONOS Y SERVICIOS</t>
        </is>
      </c>
      <c r="I167" s="5" t="inlineStr">
        <is>
          <t>SERVICIO DE SEGURIDAD FACTURA Nº 44833 MES DE JUNIO. TOTAL DE $ $2.95.</t>
        </is>
      </c>
      <c r="J167" s="5" t="inlineStr">
        <is>
          <t>Egreso</t>
        </is>
      </c>
      <c r="K167" s="5" t="inlineStr">
        <is>
          <t>F C  Nº 4833 06-2026 RECIBO</t>
        </is>
      </c>
      <c r="L167" s="5" t="inlineStr">
        <is>
          <t>43-1 29-07-2026 COOPERATIVA DE TRABAJO C.S.I L 2,696,045.29 E F C No 4833 06-2026 RECIBO.pdf</t>
        </is>
      </c>
    </row>
    <row r="168">
      <c r="A168" s="5" t="inlineStr">
        <is>
          <t>2026-07 Julio</t>
        </is>
      </c>
      <c r="B168" s="10" t="n">
        <v>43</v>
      </c>
      <c r="C168" s="5" t="inlineStr">
        <is>
          <t>29-07-2026</t>
        </is>
      </c>
      <c r="D168" s="5" t="inlineStr">
        <is>
          <t>COOPERATIVA DE TRABAJO C.S.I LIMITADA</t>
        </is>
      </c>
      <c r="E168" s="6" t="n">
        <v>2696045.29</v>
      </c>
      <c r="F168" s="48" t="inlineStr">
        <is>
          <t>$ 2,696,045.29 - CAJA</t>
        </is>
      </c>
      <c r="G168" s="5" t="inlineStr"/>
      <c r="H168" s="5" t="inlineStr">
        <is>
          <t>ABONOS Y SERVICIOS</t>
        </is>
      </c>
      <c r="I168" s="5" t="inlineStr">
        <is>
          <t>SERVICIO DE SEGURIDAD FACTURA Nº 44833 MES DE JUNIO. TOTAL DE $ $2.95.</t>
        </is>
      </c>
      <c r="J168" s="5" t="inlineStr">
        <is>
          <t>Egreso</t>
        </is>
      </c>
      <c r="K168" s="5" t="inlineStr">
        <is>
          <t>F C  Nº 4833 06-2026</t>
        </is>
      </c>
      <c r="L168" s="5" t="inlineStr">
        <is>
          <t>43-2 29-07-2026 COOPERATIVA DE TRABAJO C.S.I L 2,696,045.29 E F C No 4833 06-2026.pdf</t>
        </is>
      </c>
    </row>
    <row r="169">
      <c r="A169" s="5" t="inlineStr">
        <is>
          <t>2026-07 Julio</t>
        </is>
      </c>
      <c r="B169" s="10" t="n">
        <v>44</v>
      </c>
      <c r="C169" s="5" t="inlineStr">
        <is>
          <t>30-07-2026</t>
        </is>
      </c>
      <c r="D169" s="5" t="inlineStr">
        <is>
          <t>EDESUR S A</t>
        </is>
      </c>
      <c r="E169" s="6" t="n">
        <v>255952.3</v>
      </c>
      <c r="F169" s="5" t="inlineStr">
        <is>
          <t>$ 255,952.30 - BANCO</t>
        </is>
      </c>
      <c r="G169" s="5" t="inlineStr">
        <is>
          <t>0501-85417827</t>
        </is>
      </c>
      <c r="H169" s="5" t="inlineStr">
        <is>
          <t>SERVICIOS PUBLICOS</t>
        </is>
      </c>
      <c r="I169" s="5" t="inlineStr">
        <is>
          <t>PERIODO LIQUIDADO 7º. CLIENTE: 50788. MEDIDOR Nº 4570615- Períod...</t>
        </is>
      </c>
      <c r="J169" s="5" t="inlineStr">
        <is>
          <t>Ticket</t>
        </is>
      </c>
      <c r="K169" s="5" t="inlineStr">
        <is>
          <t>1784557649.2483_20260715_E_98886807-9004912769348.pdf</t>
        </is>
      </c>
      <c r="L169" s="5" t="inlineStr">
        <is>
          <t>44-1 30-07-2026 EDESUR S A 255,952.30 T 1784557649.2483_20260715_E_98886807-9004912769348.pdf</t>
        </is>
      </c>
    </row>
  </sheetData>
  <autoFilter ref="A4:L16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0392B"/>
    <outlinePr summaryBelow="1" summaryRight="1"/>
    <pageSetUpPr/>
  </sheetPr>
  <dimension ref="A1:G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11" customWidth="1" min="2" max="2"/>
    <col width="22" customWidth="1" min="3" max="3"/>
    <col width="45" customWidth="1" min="4" max="4"/>
    <col width="80" customWidth="1" min="5" max="5"/>
    <col width="18" customWidth="1" min="6" max="6"/>
    <col width="55" customWidth="1" min="7" max="7"/>
  </cols>
  <sheetData>
    <row r="1">
      <c r="A1" s="1" t="inlineStr">
        <is>
          <t>Problemas detectados</t>
        </is>
      </c>
    </row>
    <row r="2">
      <c r="A2" s="2" t="inlineStr">
        <is>
          <t>Ordenados por severidad. 'Monto' es el importe involucrado o afectado, no una pérdida estimada.</t>
        </is>
      </c>
    </row>
    <row r="4" ht="30" customHeight="1">
      <c r="A4" s="4" t="inlineStr">
        <is>
          <t>#</t>
        </is>
      </c>
      <c r="B4" s="4" t="inlineStr">
        <is>
          <t>Severidad</t>
        </is>
      </c>
      <c r="C4" s="4" t="inlineStr">
        <is>
          <t>Área</t>
        </is>
      </c>
      <c r="D4" s="4" t="inlineStr">
        <is>
          <t>Problema</t>
        </is>
      </c>
      <c r="E4" s="4" t="inlineStr">
        <is>
          <t>Evidencia</t>
        </is>
      </c>
      <c r="F4" s="4" t="inlineStr">
        <is>
          <t>Monto involucrado</t>
        </is>
      </c>
      <c r="G4" s="4" t="inlineStr">
        <is>
          <t>Recomendación</t>
        </is>
      </c>
    </row>
    <row r="5" ht="110" customHeight="1">
      <c r="A5" s="11" t="n">
        <v>1</v>
      </c>
      <c r="B5" s="21" t="inlineStr">
        <is>
          <t>CRÍTICO</t>
        </is>
      </c>
      <c r="C5" s="11" t="inlineStr">
        <is>
          <t>Control interno / caja</t>
        </is>
      </c>
      <c r="D5" s="22" t="inlineStr">
        <is>
          <t>La administración maneja millones en efectivo: cobra en efectivo, no deposita y paga proveedores grandes en efectivo con recibos manuscritos</t>
        </is>
      </c>
      <c r="E5" s="11" t="inlineStr">
        <is>
          <t>Agosto: caja cierra con $1.315.282 (68% de las disponibilidades; banco $626.104); se cobraron $1.343.706 en efectivo y no se depositaron. Julio: se pagaron $6.730.602 en efectivo. Los comprobantes de Redconar muestran que la cooperativa de seguridad C.S.I. cobró $2.696.045 en efectivo contra un recibo manuscrito genérico firmado 'Pamela Ogando', sin recibo oficial; LO &amp; CO (porcelanato) emitió recibos por $1.200.000 en efectivo y $803.457 por transferencia, pero la liquidación registra los $2.003.457 como salida de caja. En septiembre 2025 la caja tenía $4.796.002 (66% de las disponibilidades): es un patrón. La Ley 941 (CABA) exige depositar los fondos en cuenta bancaria del consorcio.</t>
        </is>
      </c>
      <c r="F5" s="23" t="n">
        <v>6730602.3</v>
      </c>
      <c r="G5" s="11" t="inlineStr">
        <is>
          <t>Exigir depósito inmediato del efectivo, prohibir pagos en efectivo por encima de un mínimo, recibos oficiales del proveedor y conciliación de caja contra comprobantes.</t>
        </is>
      </c>
    </row>
    <row r="6" ht="110" customHeight="1">
      <c r="A6" s="11" t="n">
        <v>2</v>
      </c>
      <c r="B6" s="21" t="inlineStr">
        <is>
          <t>CRÍTICO</t>
        </is>
      </c>
      <c r="C6" s="11" t="inlineStr">
        <is>
          <t>Pagos a una propietaria</t>
        </is>
      </c>
      <c r="D6" s="22" t="inlineStr">
        <is>
          <t>$4.757.392 salieron del consorcio hacia la propietaria de 13-B, registrados en la liquidación a nombre de proveedores</t>
        </is>
      </c>
      <c r="E6" s="11" t="inlineStr">
        <is>
          <t>Comprobantes descargados de Redconar: (1) recibo del 23-07-2026 por $2.000.000 en efectivo firmado 'Acosta Rosana, DNI 17.839.569', sin concepto, registrado como pago a cuenta a SACZEWICZYK; (2) transferencia del 12-08-2026 por $2.552.000 a la cuenta de Banco Nación de Acosta Hermelinda Rosana (CUIT 27-17839569-1), registrada como 'saldo factura 7' de SACZEWICZYK; (3) transferencia del 12-08-2026 por $205.392 a la misma cuenta, registrada como LEV RENTAL SRL (factura B a nombre de Acosta como consumidor final). La factura N° 7 de Saczewiczyk ($4.552.000) está emitida al consorcio, pero ninguno de los dos pagos fue a la cuenta de Saczewiczyk (CUIT 27-27086831-8). Solo la factura 8 ($700.000, pintura) no tiene comprobante de pago.</t>
        </is>
      </c>
      <c r="F6" s="23" t="n">
        <v>4757392</v>
      </c>
      <c r="G6" s="11" t="inlineStr">
        <is>
          <t>Exigir explicación escrita: por qué el dinero fue a la propietaria y no a los proveedores, quién autorizó cada pago y con qué respaldo. Pedir recibos oficiales de Saczewiczyk por los $4.552.000.</t>
        </is>
      </c>
    </row>
    <row r="7" ht="110" customHeight="1">
      <c r="A7" s="11" t="n">
        <v>3</v>
      </c>
      <c r="B7" s="21" t="inlineStr">
        <is>
          <t>CRÍTICO</t>
        </is>
      </c>
      <c r="C7" s="11" t="inlineStr">
        <is>
          <t>Liquidez</t>
        </is>
      </c>
      <c r="D7" s="22" t="inlineStr">
        <is>
          <t>El consorcio quemó $11 M de reservas en julio y hoy no cubre las facturas pendientes</t>
        </is>
      </c>
      <c r="E7" s="11" t="inlineStr">
        <is>
          <t>Disponibilidades: $12.000.224 (fin junio) → $923.627 (fin julio) → $1.941.386 (fin agosto). Facturas pendientes $4.806.667 (Peñaloza: 2 cuotas de $2.333.333 + $140.000 sin identificar). Déficit de $2.865.280. En julio se gastaron $32,5 M y se cobraron $21,5 M.</t>
        </is>
      </c>
      <c r="F7" s="23" t="n">
        <v>-2865280.36</v>
      </c>
      <c r="G7" s="11" t="inlineStr">
        <is>
          <t>Proyectar flujo de caja de septiembre-octubre y definir si las cuotas de obra se cubren con una expensa extraordinaria explícita.</t>
        </is>
      </c>
    </row>
    <row r="8" ht="110" customHeight="1">
      <c r="A8" s="11" t="n">
        <v>4</v>
      </c>
      <c r="B8" s="21" t="inlineStr">
        <is>
          <t>CRÍTICO</t>
        </is>
      </c>
      <c r="C8" s="11" t="inlineStr">
        <is>
          <t>Obras / contratación</t>
        </is>
      </c>
      <c r="D8" s="22" t="inlineStr">
        <is>
          <t>$20,4 M en dos meses (33% del gasto) fueron obras dentro de unidades privadas, liquidadas como expensas ordinarias</t>
        </is>
      </c>
      <c r="E8" s="11" t="inlineStr">
        <is>
          <t>Julio $10.203.457 + agosto $7.585.333 en 'Mantenimientos en unidades', más $5.300.000 de serpentinas (Roth) cargados en 'Abonos y servicios'. Solo 13-B (ACOSTA) concentra $12.155.457: porcelanato material $2.003.457 + colocación $4.552.000 + pintura $700.000 + serpentina $4.900.000. Programa de calefacción total ≈ $27,2 M (Peñaloza $14 M + Roth $7,95 M + reposición 13-B $5,25 M). No se cita acta de asamblea, presupuestos comparativos ni denuncia del siniestro a Allianz (cobertura daños por agua $5 M).</t>
        </is>
      </c>
      <c r="F8" s="23" t="n">
        <v>20388790.34</v>
      </c>
      <c r="G8" s="11" t="inlineStr">
        <is>
          <t>Solicitar acta de asamblea que aprueba las obras, presupuestos comparativos, informe técnico que justifique la responsabilidad del consorcio y denuncia del siniestro a la aseguradora.</t>
        </is>
      </c>
    </row>
    <row r="9" ht="110" customHeight="1">
      <c r="A9" s="11" t="n">
        <v>5</v>
      </c>
      <c r="B9" s="24" t="inlineStr">
        <is>
          <t>ALTO</t>
        </is>
      </c>
      <c r="C9" s="11" t="inlineStr">
        <is>
          <t>Prorrateo</t>
        </is>
      </c>
      <c r="D9" s="22" t="inlineStr">
        <is>
          <t>La misma obra se prorrateó con criterios distintos en julio y agosto; se cobra $1,83 M más que el gasto sin concepto</t>
        </is>
      </c>
      <c r="E9" s="11" t="inlineStr">
        <is>
          <t>Anticipo Peñaloza de julio ($5 M) fue a columna A (las cocheras pagaron); la cuota de agosto ($4,33 M) fue a columna D (cocheras exentas). Certificación Roth y Metrogas secundaria cambian de A a D entre meses. Agosto: importe a cobrar $31.705.961 vs. gastos $29.876.923 (+$1.829.037, todo en columna A). No se informa fondo de reserva ni su saldo. En 6 meses: prorrateado $150,8 M, gastado $142,7 M, cobrado $141,7 M.</t>
        </is>
      </c>
      <c r="F9" s="23" t="n">
        <v>1829037.44</v>
      </c>
      <c r="G9" s="11" t="inlineStr">
        <is>
          <t>Exigir criterio de prorrateo estable por obra y que todo excedente se identifique como fondo de reserva o expensa extraordinaria con saldo informado.</t>
        </is>
      </c>
    </row>
    <row r="10" ht="110" customHeight="1">
      <c r="A10" s="11" t="n">
        <v>6</v>
      </c>
      <c r="B10" s="24" t="inlineStr">
        <is>
          <t>ALTO</t>
        </is>
      </c>
      <c r="C10" s="11" t="inlineStr">
        <is>
          <t>Morosidad</t>
        </is>
      </c>
      <c r="D10" s="22" t="inlineStr">
        <is>
          <t>Deuda concentrada y crónica: UC-1 (DEL VALLE) debe 12,5 meses y no hay gestión de cobro visible</t>
        </is>
      </c>
      <c r="E10" s="11" t="inlineStr">
        <is>
          <t>UC-1 pasó de $1.193.442 (julio) a $1.425.249 (agosto): 35% de la deuda total sobre una expensa de $114.072/mes. SARFIEL (8-D) $546.015 → $829.879 (3,4 meses). CONTRERAS (4-B) $251.728 → $644.682. Seis unidades aparecen como deudoras en ambos meses. Cuatro no pagaron nada en agosto. Los honorarios legales de julio y agosto ($387.900) no incluyen ninguna acción de cobro.</t>
        </is>
      </c>
      <c r="F10" s="23" t="n">
        <v>4027770.23</v>
      </c>
      <c r="G10" s="11" t="inlineStr">
        <is>
          <t>Pedir estado de intimaciones y juicios por unidad. Iniciar carta documento y ejecución para UC-1, 8-D y 4-B.</t>
        </is>
      </c>
    </row>
    <row r="11" ht="110" customHeight="1">
      <c r="A11" s="11" t="n">
        <v>7</v>
      </c>
      <c r="B11" s="24" t="inlineStr">
        <is>
          <t>ALTO</t>
        </is>
      </c>
      <c r="C11" s="11" t="inlineStr">
        <is>
          <t>Contingencias legales</t>
        </is>
      </c>
      <c r="D11" s="22" t="inlineStr">
        <is>
          <t>El consorcio pagó la defensa de la administración en una denuncia por violación de la Ley 941, y hubo un pago por error de $1.350.000 al abogado</t>
        </is>
      </c>
      <c r="E11" s="11" t="inlineStr">
        <is>
          <t>Factura N° 262 de Navarro Fernández (03-07-2026, $200.000): 'patrocinio letrado audiencia por denuncia ante el Registro Público de Administradores de Consorcio por violación de la Ley 941'. Esa denuncia es contra la administración, no contra el consorcio. Agosto: contestación de carta documento ($135.000) y mediación con UF 68 ($29.000), sin explicar el reclamo. Julio: carta documento a PB-E ($23.900). El 09-08 la administración transfirió $1.350.000 al abogado por la factura de $135.000; él devolvió $1.215.000 el 10-08 ('devolución por error'). Ni el error ni la devolución figuran en la liquidación.</t>
        </is>
      </c>
      <c r="F11" s="23" t="n">
        <v>1350000</v>
      </c>
      <c r="G11" s="11" t="inlineStr">
        <is>
          <t>Pedir informe del asesor legal (partes, objeto, estado, contingencia) y definir en asamblea si corresponde que el consorcio pague la defensa de la administradora. Exigir doble control en las transferencias.</t>
        </is>
      </c>
    </row>
    <row r="12" ht="110" customHeight="1">
      <c r="A12" s="11" t="n">
        <v>8</v>
      </c>
      <c r="B12" s="24" t="inlineStr">
        <is>
          <t>ALTO</t>
        </is>
      </c>
      <c r="C12" s="11" t="inlineStr">
        <is>
          <t>Obras / contratación</t>
        </is>
      </c>
      <c r="D12" s="22" t="inlineStr">
        <is>
          <t>Proveedor nuevo (facturas N° 7 y 8) ejecuta $5,25 M; factura del 31-08 pagada el mismo día; factura de Peñaloza emitida después del pago</t>
        </is>
      </c>
      <c r="E12" s="11" t="inlineStr">
        <is>
          <t>SACZEWICZYK: factura 00001-00000007 ($4.552.000) y 00001-00000008 ($700.000), sin dirección informada, $2 M cobrados en efectivo. PEÑALOZA: factura 00003-00000201 fechada 24-07 pagada el 13-07. KEVIN LUCAS AVALOS (factura N° 5) cobra $70.000 en efectivo.</t>
        </is>
      </c>
      <c r="F12" s="23" t="n">
        <v>5252000</v>
      </c>
      <c r="G12" s="11" t="inlineStr">
        <is>
          <t>Verificar inscripción ARCA y antecedentes; exigir factura antes del pago y presupuestos comparativos.</t>
        </is>
      </c>
    </row>
    <row r="13" ht="110" customHeight="1">
      <c r="A13" s="11" t="n">
        <v>9</v>
      </c>
      <c r="B13" s="24" t="inlineStr">
        <is>
          <t>ALTO</t>
        </is>
      </c>
      <c r="C13" s="11" t="inlineStr">
        <is>
          <t>Obras / contratación</t>
        </is>
      </c>
      <c r="D13" s="22" t="inlineStr">
        <is>
          <t>Conflicto de interés: quien certifica los equipos térmicos es quien factura las reparaciones</t>
        </is>
      </c>
      <c r="E13" s="11" t="inlineStr">
        <is>
          <t>MARIO LEONARDO ROTH cobra $90.000/mes por certificar equipos térmicos y ejecutó las serpentinas por $7.950.000 (3 cuotas: junio, julio y agosto, hoy totalmente pagas).</t>
        </is>
      </c>
      <c r="F13" s="23" t="n">
        <v>7950000</v>
      </c>
      <c r="G13" s="11" t="inlineStr">
        <is>
          <t>Separar roles: certificación por un tercero independiente; presupuestos alternativos para reparaciones.</t>
        </is>
      </c>
    </row>
    <row r="14" ht="110" customHeight="1">
      <c r="A14" s="11" t="n">
        <v>10</v>
      </c>
      <c r="B14" s="24" t="inlineStr">
        <is>
          <t>ALTO</t>
        </is>
      </c>
      <c r="C14" s="11" t="inlineStr">
        <is>
          <t>Gasto ajeno al consorcio</t>
        </is>
      </c>
      <c r="D14" s="22" t="inlineStr">
        <is>
          <t>El 'servicio de internet de cámaras' es la factura personal de Flow del encargado, pagada como haberes</t>
        </is>
      </c>
      <c r="E14" s="11" t="inlineStr">
        <is>
          <t>Las facturas de Cablevisión/Flow de julio y agosto están a nombre de RAMON GONZALEZ, Av. Rivadavia 2069 1 D, e incluyen 'Internet 100 MB + Flow Full con Deco' y una línea móvil. El consorcio paga cada mes el renglón de internet+Flow ($78.966 en julio, $80.440 en agosto) con una transferencia al encargado bajo el motivo 'acreditamiento de haberes'. El servicio no está contratado por el consorcio.</t>
        </is>
      </c>
      <c r="F14" s="23" t="n">
        <v>159406.4</v>
      </c>
      <c r="G14" s="11" t="inlineStr">
        <is>
          <t>Contratar el servicio de internet para cámaras a nombre del consorcio y dejar de pagar la factura personal del encargado.</t>
        </is>
      </c>
    </row>
    <row r="15" ht="110" customHeight="1">
      <c r="A15" s="11" t="n">
        <v>11</v>
      </c>
      <c r="B15" s="24" t="inlineStr">
        <is>
          <t>ALTO</t>
        </is>
      </c>
      <c r="C15" s="11" t="inlineStr">
        <is>
          <t>Consistencia contable</t>
        </is>
      </c>
      <c r="D15" s="22" t="inlineStr">
        <is>
          <t>Facturas pendientes arrastran $140.000 sin identificar en ambos meses</t>
        </is>
      </c>
      <c r="E15" s="11" t="inlineStr">
        <is>
          <t>Julio: $5.342.000 = Saczewiczyk $2.552.000 + Roth $2.650.000 + $140.000. Agosto: $4.806.667 = Peñaloza $4.666.667 + $140.000. El importe no corresponde a ninguna factura informada.</t>
        </is>
      </c>
      <c r="F15" s="23" t="n">
        <v>140000</v>
      </c>
      <c r="G15" s="11" t="inlineStr">
        <is>
          <t>Pedir detalle de facturas pendientes por proveedor y número.</t>
        </is>
      </c>
    </row>
    <row r="16" ht="110" customHeight="1">
      <c r="A16" s="11" t="n">
        <v>12</v>
      </c>
      <c r="B16" s="25" t="inlineStr">
        <is>
          <t>MEDIO</t>
        </is>
      </c>
      <c r="C16" s="11" t="inlineStr">
        <is>
          <t>Pagos a terceros distintos del emisor</t>
        </is>
      </c>
      <c r="D16" s="22" t="inlineStr">
        <is>
          <t>Facturas pagadas a cuentas de personas o empresas distintas de quien facturó</t>
        </is>
      </c>
      <c r="E16" s="11" t="inlineStr">
        <is>
          <t>MATHIL (Metalúrgica Larraude, CUIT 30-70738288-7): las dos facturas de $75.000 (nov y dic 2025) se transfirieron a Soluciones en Extinguidores S.R.L. (CUIT 30-71903002-1). LOPEZ RAMIREZ VIDAL (CUIT 20-94541540-2, lijado 12-B): los $200.000 se transfirieron a Gustavo David Lopez Mareco (CUIT 20-37992492-2).</t>
        </is>
      </c>
      <c r="F16" s="23" t="n">
        <v>350000</v>
      </c>
      <c r="G16" s="11" t="inlineStr">
        <is>
          <t>Exigir que los pagos vayan a la cuenta bancaria del emisor de la factura, o una autorización escrita del emisor cuando se pague a un tercero.</t>
        </is>
      </c>
    </row>
    <row r="17" ht="110" customHeight="1">
      <c r="A17" s="11" t="n">
        <v>13</v>
      </c>
      <c r="B17" s="25" t="inlineStr">
        <is>
          <t>MEDIO</t>
        </is>
      </c>
      <c r="C17" s="11" t="inlineStr">
        <is>
          <t>Respaldo documental</t>
        </is>
      </c>
      <c r="D17" s="22" t="inlineStr">
        <is>
          <t>Gastos sin comprobante de pago o con comprobantes reutilizados</t>
        </is>
      </c>
      <c r="E17" s="11" t="inlineStr">
        <is>
          <t>Roth, cuota del 21-08 ($2.650.000): los adjuntos son las transferencias del 29-05 y del 13-07 (cuotas 1 y 2); no hay comprobante de un tercer pago. Peñaloza, anticipo de $5.000.000 (julio): solo la factura, sin comprobante de pago. Avalos $70.000 en efectivo sin recibo. Saczewiczyk factura 8 ($700.000) sin pago adjunto. Sin ningún adjunto en dos meses: Allianz (4 cuotas + endoso), Berkley, Banco Galicia y los honorarios de administración de julio ($806.980). 15 líneas de gasto sin respaldo alguno.</t>
        </is>
      </c>
      <c r="F17" s="23" t="n">
        <v>8420000</v>
      </c>
      <c r="G17" s="11" t="inlineStr">
        <is>
          <t>Pedir los comprobantes faltantes y verificar en el resumen bancario que la cuota 3 de Roth se haya pagado una sola vez.</t>
        </is>
      </c>
    </row>
    <row r="18" ht="110" customHeight="1">
      <c r="A18" s="11" t="n">
        <v>14</v>
      </c>
      <c r="B18" s="25" t="inlineStr">
        <is>
          <t>MEDIO</t>
        </is>
      </c>
      <c r="C18" s="11" t="inlineStr">
        <is>
          <t>Pagos atrasados / duplicación</t>
        </is>
      </c>
      <c r="D18" s="22" t="inlineStr">
        <is>
          <t>Cargas sociales se pagan sistemáticamente un mes tarde y se pagan facturas de hasta 9 meses</t>
        </is>
      </c>
      <c r="E18" s="11" t="inlineStr">
        <is>
          <t>F.931 de mayo pagado 15-07 y F.931 de junio pagado 10-08 (vencen el mes siguiente): intereses resarcitorios probables. Retenciones SIRE también con un mes de atraso. MATHIL noviembre y diciembre 2025 pagados el 09-08-2026 (275 y 251 días); SOLVER factura 31-03 pagada 04-08 (126 días).</t>
        </is>
      </c>
      <c r="F18" s="23" t="n">
        <v>2176471.27</v>
      </c>
      <c r="G18" s="11" t="inlineStr">
        <is>
          <t>Verificar que Mathil nov/dic 2025 no se hayan liquidado antes (riesgo de doble pago) y cuantificar intereses por F.931 tardíos.</t>
        </is>
      </c>
    </row>
    <row r="19" ht="110" customHeight="1">
      <c r="A19" s="11" t="n">
        <v>15</v>
      </c>
      <c r="B19" s="25" t="inlineStr">
        <is>
          <t>MEDIO</t>
        </is>
      </c>
      <c r="C19" s="11" t="inlineStr">
        <is>
          <t>Costos</t>
        </is>
      </c>
      <c r="D19" s="22" t="inlineStr">
        <is>
          <t>Costos fijos suben por encima del mes anterior y los gastos bancarios llegan a $452.337</t>
        </is>
      </c>
      <c r="E19" s="11" t="inlineStr">
        <is>
          <t>Julio → agosto: honorarios administración $711.980 → $775.799 (+9,0%); gastos bancarios $394.546 → $452.337 (+14,6%); seguridad C.S.I. $2.952.305 → $3.166.032 (+7,2%); destapaciones +7,0%; Redconar +6,0%. Escaneo de documentación (Disp. 856) se cobra todos los meses ($95.000 y $99.000): ≈ $1,2 M/año aparte de los honorarios. Impuesto a débitos/créditos estimado ≈ $356.000; el resto (~$96.000) serían comisiones.</t>
        </is>
      </c>
      <c r="F19" s="23" t="n">
        <v>452336.93</v>
      </c>
      <c r="G19" s="11" t="inlineStr">
        <is>
          <t>Pedir resumen bancario, renegociar comisiones y cuestionar el cargo mensual por escaneo.</t>
        </is>
      </c>
    </row>
    <row r="20" ht="110" customHeight="1">
      <c r="A20" s="11" t="n">
        <v>16</v>
      </c>
      <c r="B20" s="25" t="inlineStr">
        <is>
          <t>MEDIO</t>
        </is>
      </c>
      <c r="C20" s="11" t="inlineStr">
        <is>
          <t>Morosidad</t>
        </is>
      </c>
      <c r="D20" s="22" t="inlineStr">
        <is>
          <t>Criterio de intereses a deudores no uniforme</t>
        </is>
      </c>
      <c r="E20" s="11" t="inlineStr">
        <is>
          <t>Sobre la deuda: 10% (ASOCARG, CARRIZO, BERHO, CATTANEO), 9,6% (CONTRERAS), 8,8% (SARFIEL), 7,2% (DEL VALLE: el mayor deudor paga la menor tasa), SINGLAR 25,6% sobre la deuda remanente. El recargo del 5% por pago fuera de término sí es consistente.</t>
        </is>
      </c>
      <c r="F20" s="23" t="n">
        <v>535506.21</v>
      </c>
      <c r="G20" s="11" t="inlineStr">
        <is>
          <t>Solicitar la fórmula de cálculo de intereses y su respaldo en el reglamento.</t>
        </is>
      </c>
    </row>
    <row r="21" ht="110" customHeight="1">
      <c r="A21" s="11" t="n">
        <v>17</v>
      </c>
      <c r="B21" s="25" t="inlineStr">
        <is>
          <t>MEDIO</t>
        </is>
      </c>
      <c r="C21" s="11" t="inlineStr">
        <is>
          <t>Costos / personal</t>
        </is>
      </c>
      <c r="D21" s="22" t="inlineStr">
        <is>
          <t>Horas extras recurrentes y adicionales sin concepto</t>
        </is>
      </c>
      <c r="E21" s="11" t="inlineStr">
        <is>
          <t>Encargado: 23 hs extra al 50% = $318.838/mes (14% de su bruto). Ambos empleados cobran 'Adicional' de $55.000 sin detalle. Sueldos informados a Berkley ($1.810.000 / $1.300.000) no coinciden con los recibos. Julio incluyó SAC: sueldos y cargas $9,34 M. Los comprobantes muestran adelantos de sueldo no informados en la liquidación: en julio se descontaron $350.001 (Heres) y $375.001 (Gonzales, '50% cuota por adelantos') y el 23-07 se giró un 'a cuenta' de $50.000.</t>
        </is>
      </c>
      <c r="F21" s="23" t="n">
        <v>428837.96</v>
      </c>
      <c r="G21" s="11" t="inlineStr">
        <is>
          <t>Revisar necesidad de horas extras, documentar el adicional y actualizar sumas aseguradas.</t>
        </is>
      </c>
    </row>
    <row r="22" ht="110" customHeight="1">
      <c r="A22" s="11" t="n">
        <v>18</v>
      </c>
      <c r="B22" s="25" t="inlineStr">
        <is>
          <t>MEDIO</t>
        </is>
      </c>
      <c r="C22" s="11" t="inlineStr">
        <is>
          <t>Seguros</t>
        </is>
      </c>
      <c r="D22" s="22" t="inlineStr">
        <is>
          <t>Endoso 2 de Allianz cuesta más que la póliza base y hubo un endoso 5 en julio</t>
        </is>
      </c>
      <c r="E22" s="11" t="inlineStr">
        <is>
          <t>Endoso 2: RC ampliada a $650,1 M, cuota $382.377 × 6 = $2,29 M (póliza base $268.652 × 10). Endoso 5 (julio) $39.136 por cristales.</t>
        </is>
      </c>
      <c r="F22" s="23" t="n">
        <v>382377</v>
      </c>
      <c r="G22" s="11" t="inlineStr">
        <is>
          <t>Pedir justificación de los endosos y cotización alternativa.</t>
        </is>
      </c>
    </row>
    <row r="23" ht="110" customHeight="1">
      <c r="A23" s="11" t="n">
        <v>19</v>
      </c>
      <c r="B23" s="25" t="inlineStr">
        <is>
          <t>MEDIO</t>
        </is>
      </c>
      <c r="C23" s="11" t="inlineStr">
        <is>
          <t>Clasificación</t>
        </is>
      </c>
      <c r="D23" s="22" t="inlineStr">
        <is>
          <t>Rubros mal clasificados</t>
        </is>
      </c>
      <c r="E23" s="11" t="inlineStr">
        <is>
          <t>Retención SIRE del servicio de seguridad ($256.260) incluida en 'Sueldos y cargas sociales'. Serpentinas Roth ($7,95 M) en 'Abonos y servicios' en vez de 'Mantenimientos en unidades'. 'Servicios públicos' aparece como dos rubros. C.S.I. factura 'mes de julio' con período 'junio'.</t>
        </is>
      </c>
      <c r="F23" s="23" t="n">
        <v>256260.11</v>
      </c>
      <c r="G23" s="11" t="inlineStr">
        <is>
          <t>Reclasificar para que el resumen por rubro refleje el destino real del gasto.</t>
        </is>
      </c>
    </row>
    <row r="24" ht="110" customHeight="1">
      <c r="A24" s="11" t="n">
        <v>20</v>
      </c>
      <c r="B24" s="26" t="inlineStr">
        <is>
          <t>BAJO</t>
        </is>
      </c>
      <c r="C24" s="11" t="inlineStr">
        <is>
          <t>Calidad de datos</t>
        </is>
      </c>
      <c r="D24" s="22" t="inlineStr">
        <is>
          <t>Datos incompletos o inconsistentes en el padrón</t>
        </is>
      </c>
      <c r="E24" s="11" t="inlineStr">
        <is>
          <t>Nombres truncados (CONTRERAS, / SINGLAR, / DEL, VALLE / SEGUROS EVOLUTIOÇN). Proveedores sin CUIT o dirección (Berkley, Navarro, Saczewiczyk, Roth). Pago sin identificar reiterado en ambos meses. Metrogas: julio informa el mismo número de cliente en las dos cuentas. La factura de Avalos trae la leyenda de ARCA 'la CUIT 33-60039145-9 se encuentra inactiva en los padrones y/o no inscripta en la condición seleccionada ante el IVA': verificar la situación fiscal del consorcio.</t>
        </is>
      </c>
      <c r="F24" s="23" t="n">
        <v>0</v>
      </c>
      <c r="G24" s="11" t="inlineStr">
        <is>
          <t>Depurar padrón y detalle de proveedores; identificar los pagos con los centavos por unidad.</t>
        </is>
      </c>
    </row>
  </sheetData>
  <autoFilter ref="A4:G2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8FA3BF"/>
    <outlinePr summaryBelow="1" summaryRight="1"/>
    <pageSetUpPr/>
  </sheetPr>
  <dimension ref="A1:J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18" customWidth="1" min="4" max="4"/>
    <col width="10" customWidth="1" min="5" max="5"/>
    <col width="11" customWidth="1" min="6" max="6"/>
    <col width="16" customWidth="1" min="7" max="7"/>
    <col width="14" customWidth="1" min="8" max="8"/>
    <col width="16" customWidth="1" min="9" max="9"/>
    <col width="10" customWidth="1" min="10" max="10"/>
  </cols>
  <sheetData>
    <row r="1">
      <c r="A1" s="1" t="inlineStr">
        <is>
          <t>Gastos por rubro: Agosto vs. Julio 2026</t>
        </is>
      </c>
    </row>
    <row r="2">
      <c r="A2" s="2" t="inlineStr">
        <is>
          <t>Las dos categorías 'Servicios públicos' del PDF se unifican. Columnas A/B/D = clases de prorrateo (A fijo, B variable, D gas y calefacción sin cocheras).</t>
        </is>
      </c>
    </row>
    <row r="4" ht="30" customHeight="1">
      <c r="A4" s="4" t="inlineStr">
        <is>
          <t>Rubro</t>
        </is>
      </c>
      <c r="B4" s="4" t="inlineStr">
        <is>
          <t>Agosto 2026</t>
        </is>
      </c>
      <c r="C4" s="4" t="inlineStr">
        <is>
          <t>% agosto</t>
        </is>
      </c>
      <c r="D4" s="4" t="inlineStr">
        <is>
          <t>Julio 2026</t>
        </is>
      </c>
      <c r="E4" s="4" t="inlineStr">
        <is>
          <t>% julio</t>
        </is>
      </c>
      <c r="F4" s="4" t="inlineStr">
        <is>
          <t>Variación</t>
        </is>
      </c>
      <c r="G4" s="4" t="inlineStr">
        <is>
          <t>Ago col. A</t>
        </is>
      </c>
      <c r="H4" s="4" t="inlineStr">
        <is>
          <t>Ago col. B</t>
        </is>
      </c>
      <c r="I4" s="4" t="inlineStr">
        <is>
          <t>Ago col. D</t>
        </is>
      </c>
      <c r="J4" s="4" t="inlineStr">
        <is>
          <t>Líneas ago</t>
        </is>
      </c>
    </row>
    <row r="5">
      <c r="A5" s="5" t="inlineStr">
        <is>
          <t>ABONOS Y SERVICIOS</t>
        </is>
      </c>
      <c r="B5" s="19" t="n">
        <v>7816625.55</v>
      </c>
      <c r="C5" s="20">
        <f>B5/B$17</f>
        <v/>
      </c>
      <c r="D5" s="19" t="n">
        <v>7368206.9</v>
      </c>
      <c r="E5" s="20">
        <f>D5/D$17</f>
        <v/>
      </c>
      <c r="F5" s="20">
        <f>IFERROR(B5/D5-1,"")</f>
        <v/>
      </c>
      <c r="G5" s="19" t="n">
        <v>5033610.96</v>
      </c>
      <c r="H5" s="19" t="n">
        <v>0</v>
      </c>
      <c r="I5" s="19" t="n">
        <v>2783014.59</v>
      </c>
      <c r="J5" s="9" t="n">
        <v>15</v>
      </c>
    </row>
    <row r="6">
      <c r="A6" s="5" t="inlineStr">
        <is>
          <t>MANTENIMIENTOS EN UNIDADES</t>
        </is>
      </c>
      <c r="B6" s="19" t="n">
        <v>7585333.33</v>
      </c>
      <c r="C6" s="20">
        <f>B6/B$17</f>
        <v/>
      </c>
      <c r="D6" s="19" t="n">
        <v>10203457.01</v>
      </c>
      <c r="E6" s="20">
        <f>D6/D$17</f>
        <v/>
      </c>
      <c r="F6" s="20">
        <f>IFERROR(B6/D6-1,"")</f>
        <v/>
      </c>
      <c r="G6" s="19" t="n">
        <v>3252000</v>
      </c>
      <c r="H6" s="19" t="n">
        <v>0</v>
      </c>
      <c r="I6" s="19" t="n">
        <v>4333333.33</v>
      </c>
      <c r="J6" s="9" t="n">
        <v>3</v>
      </c>
    </row>
    <row r="7">
      <c r="A7" s="5" t="inlineStr">
        <is>
          <t>SUELDOS Y CARGAS SOCIALES</t>
        </is>
      </c>
      <c r="B7" s="19" t="n">
        <v>5945356.92</v>
      </c>
      <c r="C7" s="20">
        <f>B7/B$17</f>
        <v/>
      </c>
      <c r="D7" s="19" t="n">
        <v>9340019.289999999</v>
      </c>
      <c r="E7" s="20">
        <f>D7/D$17</f>
        <v/>
      </c>
      <c r="F7" s="20">
        <f>IFERROR(B7/D7-1,"")</f>
        <v/>
      </c>
      <c r="G7" s="19" t="n">
        <v>5945356.92</v>
      </c>
      <c r="H7" s="19" t="n">
        <v>0</v>
      </c>
      <c r="I7" s="19" t="n">
        <v>0</v>
      </c>
      <c r="J7" s="9" t="n">
        <v>7</v>
      </c>
    </row>
    <row r="8">
      <c r="A8" s="5" t="inlineStr">
        <is>
          <t>SERVICIOS PUBLICOS</t>
        </is>
      </c>
      <c r="B8" s="19" t="n">
        <v>5184732.94</v>
      </c>
      <c r="C8" s="20">
        <f>B8/B$17</f>
        <v/>
      </c>
      <c r="D8" s="19" t="n">
        <v>2441025.23</v>
      </c>
      <c r="E8" s="20">
        <f>D8/D$17</f>
        <v/>
      </c>
      <c r="F8" s="20">
        <f>IFERROR(B8/D8-1,"")</f>
        <v/>
      </c>
      <c r="G8" s="19" t="n">
        <v>1465080.2</v>
      </c>
      <c r="H8" s="19" t="n">
        <v>236758.89</v>
      </c>
      <c r="I8" s="19" t="n">
        <v>3482893.85</v>
      </c>
      <c r="J8" s="9" t="n">
        <v>3</v>
      </c>
    </row>
    <row r="9">
      <c r="A9" s="5" t="inlineStr">
        <is>
          <t>GASTOS DE ADMINISTRACION</t>
        </is>
      </c>
      <c r="B9" s="19" t="n">
        <v>874799</v>
      </c>
      <c r="C9" s="20">
        <f>B9/B$17</f>
        <v/>
      </c>
      <c r="D9" s="19" t="n">
        <v>806980</v>
      </c>
      <c r="E9" s="20">
        <f>D9/D$17</f>
        <v/>
      </c>
      <c r="F9" s="20">
        <f>IFERROR(B9/D9-1,"")</f>
        <v/>
      </c>
      <c r="G9" s="19" t="n">
        <v>874799</v>
      </c>
      <c r="H9" s="19" t="n">
        <v>0</v>
      </c>
      <c r="I9" s="19" t="n">
        <v>0</v>
      </c>
      <c r="J9" s="9" t="n">
        <v>2</v>
      </c>
    </row>
    <row r="10">
      <c r="A10" s="5" t="inlineStr">
        <is>
          <t>SEGUROS</t>
        </is>
      </c>
      <c r="B10" s="19" t="n">
        <v>698868.71</v>
      </c>
      <c r="C10" s="20">
        <f>B10/B$17</f>
        <v/>
      </c>
      <c r="D10" s="19" t="n">
        <v>738004.86</v>
      </c>
      <c r="E10" s="20">
        <f>D10/D$17</f>
        <v/>
      </c>
      <c r="F10" s="20">
        <f>IFERROR(B10/D10-1,"")</f>
        <v/>
      </c>
      <c r="G10" s="19" t="n">
        <v>698868.71</v>
      </c>
      <c r="H10" s="19" t="n">
        <v>0</v>
      </c>
      <c r="I10" s="19" t="n">
        <v>0</v>
      </c>
      <c r="J10" s="9" t="n">
        <v>4</v>
      </c>
    </row>
    <row r="11">
      <c r="A11" s="5" t="inlineStr">
        <is>
          <t>GASTOS BANCARIOS</t>
        </is>
      </c>
      <c r="B11" s="19" t="n">
        <v>452336.93</v>
      </c>
      <c r="C11" s="20">
        <f>B11/B$17</f>
        <v/>
      </c>
      <c r="D11" s="19" t="n">
        <v>394545.83</v>
      </c>
      <c r="E11" s="20">
        <f>D11/D$17</f>
        <v/>
      </c>
      <c r="F11" s="20">
        <f>IFERROR(B11/D11-1,"")</f>
        <v/>
      </c>
      <c r="G11" s="19" t="n">
        <v>452336.93</v>
      </c>
      <c r="H11" s="19" t="n">
        <v>0</v>
      </c>
      <c r="I11" s="19" t="n">
        <v>0</v>
      </c>
      <c r="J11" s="9" t="n">
        <v>1</v>
      </c>
    </row>
    <row r="12">
      <c r="A12" s="5" t="inlineStr">
        <is>
          <t>GASTOS GENERALES</t>
        </is>
      </c>
      <c r="B12" s="19" t="n">
        <v>417976</v>
      </c>
      <c r="C12" s="20">
        <f>B12/B$17</f>
        <v/>
      </c>
      <c r="D12" s="19" t="n">
        <v>404636</v>
      </c>
      <c r="E12" s="20">
        <f>D12/D$17</f>
        <v/>
      </c>
      <c r="F12" s="20">
        <f>IFERROR(B12/D12-1,"")</f>
        <v/>
      </c>
      <c r="G12" s="19" t="n">
        <v>417976</v>
      </c>
      <c r="H12" s="19" t="n">
        <v>0</v>
      </c>
      <c r="I12" s="19" t="n">
        <v>0</v>
      </c>
      <c r="J12" s="9" t="n">
        <v>4</v>
      </c>
    </row>
    <row r="13">
      <c r="A13" s="5" t="inlineStr">
        <is>
          <t>IMPUESTOS</t>
        </is>
      </c>
      <c r="B13" s="19" t="n">
        <v>350657.78</v>
      </c>
      <c r="C13" s="20">
        <f>B13/B$17</f>
        <v/>
      </c>
      <c r="D13" s="19" t="n">
        <v>350657.78</v>
      </c>
      <c r="E13" s="20">
        <f>D13/D$17</f>
        <v/>
      </c>
      <c r="F13" s="20">
        <f>IFERROR(B13/D13-1,"")</f>
        <v/>
      </c>
      <c r="G13" s="19" t="n">
        <v>0</v>
      </c>
      <c r="H13" s="19" t="n">
        <v>350657.78</v>
      </c>
      <c r="I13" s="19" t="n">
        <v>0</v>
      </c>
      <c r="J13" s="9" t="n">
        <v>1</v>
      </c>
    </row>
    <row r="14">
      <c r="A14" s="5" t="inlineStr">
        <is>
          <t>GASTOS DE LIMPIEZA</t>
        </is>
      </c>
      <c r="B14" s="19" t="n">
        <v>259944</v>
      </c>
      <c r="C14" s="20">
        <f>B14/B$17</f>
        <v/>
      </c>
      <c r="D14" s="19" t="n">
        <v>359992</v>
      </c>
      <c r="E14" s="20">
        <f>D14/D$17</f>
        <v/>
      </c>
      <c r="F14" s="20">
        <f>IFERROR(B14/D14-1,"")</f>
        <v/>
      </c>
      <c r="G14" s="19" t="n">
        <v>259944</v>
      </c>
      <c r="H14" s="19" t="n">
        <v>0</v>
      </c>
      <c r="I14" s="19" t="n">
        <v>0</v>
      </c>
      <c r="J14" s="9" t="n">
        <v>1</v>
      </c>
    </row>
    <row r="15">
      <c r="A15" s="5" t="inlineStr">
        <is>
          <t>MANTENIMIENTO DE PARTES COMUNES</t>
        </is>
      </c>
      <c r="B15" s="19" t="n">
        <v>205392</v>
      </c>
      <c r="C15" s="20">
        <f>B15/B$17</f>
        <v/>
      </c>
      <c r="D15" s="19" t="n">
        <v>0</v>
      </c>
      <c r="E15" s="20">
        <f>D15/D$17</f>
        <v/>
      </c>
      <c r="F15" s="20">
        <f>IFERROR(B15/D15-1,"")</f>
        <v/>
      </c>
      <c r="G15" s="19" t="n">
        <v>205392</v>
      </c>
      <c r="H15" s="19" t="n">
        <v>0</v>
      </c>
      <c r="I15" s="19" t="n">
        <v>0</v>
      </c>
      <c r="J15" s="9" t="n">
        <v>1</v>
      </c>
    </row>
    <row r="16">
      <c r="A16" s="5" t="inlineStr">
        <is>
          <t>GASTOS CONTABLES</t>
        </is>
      </c>
      <c r="B16" s="19" t="n">
        <v>84900</v>
      </c>
      <c r="C16" s="20">
        <f>B16/B$17</f>
        <v/>
      </c>
      <c r="D16" s="19" t="n">
        <v>135600</v>
      </c>
      <c r="E16" s="20">
        <f>D16/D$17</f>
        <v/>
      </c>
      <c r="F16" s="20">
        <f>IFERROR(B16/D16-1,"")</f>
        <v/>
      </c>
      <c r="G16" s="19" t="n">
        <v>84900</v>
      </c>
      <c r="H16" s="19" t="n">
        <v>0</v>
      </c>
      <c r="I16" s="19" t="n">
        <v>0</v>
      </c>
      <c r="J16" s="9" t="n">
        <v>1</v>
      </c>
    </row>
    <row r="17">
      <c r="A17" s="27" t="inlineStr">
        <is>
          <t>Total</t>
        </is>
      </c>
      <c r="B17" s="28">
        <f>SUM(B5:B16)</f>
        <v/>
      </c>
      <c r="C17" s="29">
        <f>B17/B17</f>
        <v/>
      </c>
      <c r="D17" s="28">
        <f>SUM(D5:D16)</f>
        <v/>
      </c>
      <c r="E17" s="29">
        <f>D17/D17</f>
        <v/>
      </c>
      <c r="F17" s="29">
        <f>B17/D17-1</f>
        <v/>
      </c>
      <c r="G17" s="28">
        <f>SUM(G5:G16)</f>
        <v/>
      </c>
      <c r="H17" s="28">
        <f>SUM(H5:H16)</f>
        <v/>
      </c>
      <c r="I17" s="28">
        <f>SUM(I5:I16)</f>
        <v/>
      </c>
      <c r="J17" s="30">
        <f>SUM(J5:J16)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8FA3BF"/>
    <outlinePr summaryBelow="1" summaryRight="1"/>
    <pageSetUpPr/>
  </sheetPr>
  <dimension ref="A1:N4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30" customWidth="1" min="3" max="3"/>
    <col width="70" customWidth="1" min="4" max="4"/>
    <col width="5" customWidth="1" min="5" max="5"/>
    <col width="16" customWidth="1" min="6" max="6"/>
    <col width="12" customWidth="1" min="7" max="7"/>
    <col width="18" customWidth="1" min="8" max="8"/>
    <col width="16" customWidth="1" min="9" max="9"/>
    <col width="12" customWidth="1" min="10" max="10"/>
    <col width="18" customWidth="1" min="11" max="11"/>
    <col width="14" customWidth="1" min="12" max="12"/>
    <col width="10" customWidth="1" min="13" max="13"/>
    <col width="9" customWidth="1" min="14" max="14"/>
  </cols>
  <sheetData>
    <row r="1">
      <c r="A1" s="1" t="inlineStr">
        <is>
          <t>Gastos Agosto detalle</t>
        </is>
      </c>
    </row>
    <row r="2">
      <c r="A2" s="2" t="inlineStr">
        <is>
          <t>Las 43 líneas de la liquidación de agosto. Naranja = pagado en efectivo; amarillo = más de 60 días entre factura y pago, o pago anterior a la factura.</t>
        </is>
      </c>
    </row>
    <row r="4" ht="30" customHeight="1">
      <c r="A4" s="4" t="inlineStr">
        <is>
          <t>#</t>
        </is>
      </c>
      <c r="B4" s="4" t="inlineStr">
        <is>
          <t>Rubro</t>
        </is>
      </c>
      <c r="C4" s="4" t="inlineStr">
        <is>
          <t>Proveedor</t>
        </is>
      </c>
      <c r="D4" s="4" t="inlineStr">
        <is>
          <t>Concepto</t>
        </is>
      </c>
      <c r="E4" s="4" t="inlineStr">
        <is>
          <t>Col.</t>
        </is>
      </c>
      <c r="F4" s="4" t="inlineStr">
        <is>
          <t>Importe pagado</t>
        </is>
      </c>
      <c r="G4" s="4" t="inlineStr">
        <is>
          <t>Fecha factura</t>
        </is>
      </c>
      <c r="H4" s="4" t="inlineStr">
        <is>
          <t>N° factura</t>
        </is>
      </c>
      <c r="I4" s="4" t="inlineStr">
        <is>
          <t>Importe factura</t>
        </is>
      </c>
      <c r="J4" s="4" t="inlineStr">
        <is>
          <t>Fecha pago</t>
        </is>
      </c>
      <c r="K4" s="4" t="inlineStr">
        <is>
          <t>Forma de pago</t>
        </is>
      </c>
      <c r="L4" s="4" t="inlineStr">
        <is>
          <t>Período</t>
        </is>
      </c>
      <c r="M4" s="4" t="inlineStr">
        <is>
          <t>Días factura→pago</t>
        </is>
      </c>
      <c r="N4" s="4" t="inlineStr">
        <is>
          <t>% del mes</t>
        </is>
      </c>
    </row>
    <row r="5" ht="42" customHeight="1">
      <c r="A5" s="11" t="n">
        <v>1</v>
      </c>
      <c r="B5" s="11" t="inlineStr">
        <is>
          <t>SUELDOS Y CARGAS SOCIALES</t>
        </is>
      </c>
      <c r="C5" s="11" t="inlineStr">
        <is>
          <t>ARCA</t>
        </is>
      </c>
      <c r="D5" s="11" t="inlineStr">
        <is>
          <t>Retención SIRE IVA s/ FC 4833 Cooperativa C.S.I. (junio 2026)</t>
        </is>
      </c>
      <c r="E5" s="11" t="inlineStr">
        <is>
          <t>A</t>
        </is>
      </c>
      <c r="F5" s="23" t="n">
        <v>256260.11</v>
      </c>
      <c r="G5" s="11" t="n"/>
      <c r="H5" s="11" t="n"/>
      <c r="I5" s="23" t="n"/>
      <c r="J5" s="11" t="inlineStr">
        <is>
          <t>05-08-2026</t>
        </is>
      </c>
      <c r="K5" s="11" t="inlineStr">
        <is>
          <t>Transferencia</t>
        </is>
      </c>
      <c r="L5" s="11" t="inlineStr">
        <is>
          <t>Junio 2026</t>
        </is>
      </c>
      <c r="M5" s="31" t="n"/>
      <c r="N5" s="32">
        <f>F5/29876923.16</f>
        <v/>
      </c>
    </row>
    <row r="6" ht="42" customHeight="1">
      <c r="A6" s="11" t="n">
        <v>2</v>
      </c>
      <c r="B6" s="11" t="inlineStr">
        <is>
          <t>SUELDOS Y CARGAS SOCIALES</t>
        </is>
      </c>
      <c r="C6" s="11" t="inlineStr">
        <is>
          <t>ARCA</t>
        </is>
      </c>
      <c r="D6" s="11" t="inlineStr">
        <is>
          <t>F.931 contribuciones y aportes seg. social, obra social, LRT, SCVO</t>
        </is>
      </c>
      <c r="E6" s="11" t="inlineStr">
        <is>
          <t>A</t>
        </is>
      </c>
      <c r="F6" s="23" t="n">
        <v>1920211.16</v>
      </c>
      <c r="G6" s="11" t="n"/>
      <c r="H6" s="11" t="n"/>
      <c r="I6" s="23" t="n"/>
      <c r="J6" s="11" t="inlineStr">
        <is>
          <t>10-08-2026</t>
        </is>
      </c>
      <c r="K6" s="11" t="inlineStr">
        <is>
          <t>Transferencia</t>
        </is>
      </c>
      <c r="L6" s="11" t="inlineStr">
        <is>
          <t>Junio 2026</t>
        </is>
      </c>
      <c r="M6" s="31" t="n"/>
      <c r="N6" s="32">
        <f>F6/29876923.16</f>
        <v/>
      </c>
    </row>
    <row r="7" ht="42" customHeight="1">
      <c r="A7" s="11" t="n">
        <v>3</v>
      </c>
      <c r="B7" s="11" t="inlineStr">
        <is>
          <t>SUELDOS Y CARGAS SOCIALES</t>
        </is>
      </c>
      <c r="C7" s="11" t="inlineStr">
        <is>
          <t>FATERYH</t>
        </is>
      </c>
      <c r="D7" s="11" t="inlineStr">
        <is>
          <t>Aporte y contribución solidaria OS CCT 589/10 art. 27 bis</t>
        </is>
      </c>
      <c r="E7" s="11" t="inlineStr">
        <is>
          <t>A</t>
        </is>
      </c>
      <c r="F7" s="23" t="n">
        <v>365166.81</v>
      </c>
      <c r="G7" s="11" t="n"/>
      <c r="H7" s="11" t="n"/>
      <c r="I7" s="23" t="n"/>
      <c r="J7" s="11" t="inlineStr">
        <is>
          <t>12-08-2026</t>
        </is>
      </c>
      <c r="K7" s="11" t="inlineStr">
        <is>
          <t>Débito automático</t>
        </is>
      </c>
      <c r="L7" s="11" t="inlineStr">
        <is>
          <t>Julio 2026</t>
        </is>
      </c>
      <c r="M7" s="31" t="n"/>
      <c r="N7" s="32">
        <f>F7/29876923.16</f>
        <v/>
      </c>
    </row>
    <row r="8" ht="42" customHeight="1">
      <c r="A8" s="11" t="n">
        <v>4</v>
      </c>
      <c r="B8" s="11" t="inlineStr">
        <is>
          <t>SUELDOS Y CARGAS SOCIALES</t>
        </is>
      </c>
      <c r="C8" s="11" t="inlineStr">
        <is>
          <t>SERACARH</t>
        </is>
      </c>
      <c r="D8" s="11" t="inlineStr">
        <is>
          <t>Contribución</t>
        </is>
      </c>
      <c r="E8" s="11" t="inlineStr">
        <is>
          <t>A</t>
        </is>
      </c>
      <c r="F8" s="23" t="n">
        <v>20490.98</v>
      </c>
      <c r="G8" s="11" t="n"/>
      <c r="H8" s="11" t="n"/>
      <c r="I8" s="23" t="n"/>
      <c r="J8" s="11" t="inlineStr">
        <is>
          <t>12-08-2026</t>
        </is>
      </c>
      <c r="K8" s="11" t="inlineStr">
        <is>
          <t>Débito automático</t>
        </is>
      </c>
      <c r="L8" s="11" t="inlineStr">
        <is>
          <t>Julio 2026</t>
        </is>
      </c>
      <c r="M8" s="31" t="n"/>
      <c r="N8" s="32">
        <f>F8/29876923.16</f>
        <v/>
      </c>
    </row>
    <row r="9" ht="42" customHeight="1">
      <c r="A9" s="11" t="n">
        <v>5</v>
      </c>
      <c r="B9" s="11" t="inlineStr">
        <is>
          <t>SUELDOS Y CARGAS SOCIALES</t>
        </is>
      </c>
      <c r="C9" s="11" t="inlineStr">
        <is>
          <t>SUTERH</t>
        </is>
      </c>
      <c r="D9" s="11" t="inlineStr">
        <is>
          <t>Aporte, contribución y cuota sindical</t>
        </is>
      </c>
      <c r="E9" s="11" t="inlineStr">
        <is>
          <t>A</t>
        </is>
      </c>
      <c r="F9" s="23" t="n">
        <v>184418.86</v>
      </c>
      <c r="G9" s="11" t="n"/>
      <c r="H9" s="11" t="n"/>
      <c r="I9" s="23" t="n"/>
      <c r="J9" s="11" t="inlineStr">
        <is>
          <t>12-08-2026</t>
        </is>
      </c>
      <c r="K9" s="11" t="inlineStr">
        <is>
          <t>Débito automático</t>
        </is>
      </c>
      <c r="L9" s="11" t="inlineStr">
        <is>
          <t>Julio 2026</t>
        </is>
      </c>
      <c r="M9" s="31" t="n"/>
      <c r="N9" s="32">
        <f>F9/29876923.16</f>
        <v/>
      </c>
    </row>
    <row r="10" ht="42" customHeight="1">
      <c r="A10" s="11" t="n">
        <v>6</v>
      </c>
      <c r="B10" s="11" t="inlineStr">
        <is>
          <t>SUELDOS Y CARGAS SOCIALES</t>
        </is>
      </c>
      <c r="C10" s="11" t="inlineStr">
        <is>
          <t>Consorcio Rivadavia 2069 (sueldos)</t>
        </is>
      </c>
      <c r="D10" s="11" t="inlineStr">
        <is>
          <t>Sueldo neto Heres Miguel Ángel - Ayudante permanente s/vivienda (recibo 584766)</t>
        </is>
      </c>
      <c r="E10" s="11" t="inlineStr">
        <is>
          <t>A</t>
        </is>
      </c>
      <c r="F10" s="23" t="n">
        <v>1424799</v>
      </c>
      <c r="G10" s="11" t="n"/>
      <c r="H10" s="11" t="n"/>
      <c r="I10" s="23" t="n"/>
      <c r="J10" s="11" t="inlineStr">
        <is>
          <t>04-08-2026</t>
        </is>
      </c>
      <c r="K10" s="11" t="inlineStr">
        <is>
          <t>Transferencia</t>
        </is>
      </c>
      <c r="L10" s="11" t="inlineStr">
        <is>
          <t>Julio 2026</t>
        </is>
      </c>
      <c r="M10" s="31" t="n"/>
      <c r="N10" s="32">
        <f>F10/29876923.16</f>
        <v/>
      </c>
    </row>
    <row r="11" ht="42" customHeight="1">
      <c r="A11" s="11" t="n">
        <v>7</v>
      </c>
      <c r="B11" s="11" t="inlineStr">
        <is>
          <t>SUELDOS Y CARGAS SOCIALES</t>
        </is>
      </c>
      <c r="C11" s="11" t="inlineStr">
        <is>
          <t>Consorcio Rivadavia 2069 (sueldos)</t>
        </is>
      </c>
      <c r="D11" s="11" t="inlineStr">
        <is>
          <t>Sueldo neto Gonzales Ramón - Encargado permanente c/vivienda (recibo 584774)</t>
        </is>
      </c>
      <c r="E11" s="11" t="inlineStr">
        <is>
          <t>A</t>
        </is>
      </c>
      <c r="F11" s="23" t="n">
        <v>1774010</v>
      </c>
      <c r="G11" s="11" t="n"/>
      <c r="H11" s="11" t="n"/>
      <c r="I11" s="23" t="n"/>
      <c r="J11" s="11" t="inlineStr">
        <is>
          <t>04-08-2026</t>
        </is>
      </c>
      <c r="K11" s="11" t="inlineStr">
        <is>
          <t>Transferencia</t>
        </is>
      </c>
      <c r="L11" s="11" t="inlineStr">
        <is>
          <t>Julio 2026</t>
        </is>
      </c>
      <c r="M11" s="31" t="n"/>
      <c r="N11" s="32">
        <f>F11/29876923.16</f>
        <v/>
      </c>
    </row>
    <row r="12" ht="42" customHeight="1">
      <c r="A12" s="11" t="n">
        <v>8</v>
      </c>
      <c r="B12" s="11" t="inlineStr">
        <is>
          <t>MANTENIMIENTOS EN UNIDADES</t>
        </is>
      </c>
      <c r="C12" s="11" t="inlineStr">
        <is>
          <t>PEÑALOZA ALEJANDRO ROBERTO</t>
        </is>
      </c>
      <c r="D12" s="11" t="inlineStr">
        <is>
          <t>Cambio columna vertical y horizontales de calefacción sector F pisos 8-12 c/albañilería. Final anticipo + cuota 1/3 (obra total $14.000.000)</t>
        </is>
      </c>
      <c r="E12" s="11" t="inlineStr">
        <is>
          <t>D</t>
        </is>
      </c>
      <c r="F12" s="23" t="n">
        <v>4333333.33</v>
      </c>
      <c r="G12" s="11" t="inlineStr">
        <is>
          <t>12-08-2026</t>
        </is>
      </c>
      <c r="H12" s="11" t="inlineStr">
        <is>
          <t>00003-00000202</t>
        </is>
      </c>
      <c r="I12" s="23" t="n">
        <v>9000000</v>
      </c>
      <c r="J12" s="11" t="inlineStr">
        <is>
          <t>12-08-2026</t>
        </is>
      </c>
      <c r="K12" s="11" t="inlineStr">
        <is>
          <t>Transferencia</t>
        </is>
      </c>
      <c r="L12" s="11" t="n"/>
      <c r="M12" s="31" t="n">
        <v>0</v>
      </c>
      <c r="N12" s="32">
        <f>F12/29876923.16</f>
        <v/>
      </c>
    </row>
    <row r="13" ht="42" customHeight="1">
      <c r="A13" s="11" t="n">
        <v>9</v>
      </c>
      <c r="B13" s="11" t="inlineStr">
        <is>
          <t>MANTENIMIENTOS EN UNIDADES</t>
        </is>
      </c>
      <c r="C13" s="11" t="inlineStr">
        <is>
          <t>SACZEWICZYK MARIA EUGENIA</t>
        </is>
      </c>
      <c r="D13" s="11" t="inlineStr">
        <is>
          <t>Saldo colocación porcelanato ~50 m² en UF 13-B (total $4.552.000)</t>
        </is>
      </c>
      <c r="E13" s="11" t="inlineStr">
        <is>
          <t>A</t>
        </is>
      </c>
      <c r="F13" s="23" t="n">
        <v>2552000</v>
      </c>
      <c r="G13" s="11" t="inlineStr">
        <is>
          <t>27-07-2026</t>
        </is>
      </c>
      <c r="H13" s="11" t="inlineStr">
        <is>
          <t>00001-00000007</t>
        </is>
      </c>
      <c r="I13" s="23" t="n">
        <v>4552000</v>
      </c>
      <c r="J13" s="11" t="inlineStr">
        <is>
          <t>12-08-2026</t>
        </is>
      </c>
      <c r="K13" s="11" t="inlineStr">
        <is>
          <t>Transferencia</t>
        </is>
      </c>
      <c r="L13" s="11" t="n"/>
      <c r="M13" s="31" t="n">
        <v>16</v>
      </c>
      <c r="N13" s="32">
        <f>F13/29876923.16</f>
        <v/>
      </c>
    </row>
    <row r="14" ht="42" customHeight="1">
      <c r="A14" s="11" t="n">
        <v>10</v>
      </c>
      <c r="B14" s="11" t="inlineStr">
        <is>
          <t>MANTENIMIENTOS EN UNIDADES</t>
        </is>
      </c>
      <c r="C14" s="11" t="inlineStr">
        <is>
          <t>SACZEWICZYK MARIA EUGENIA</t>
        </is>
      </c>
      <c r="D14" s="11" t="inlineStr">
        <is>
          <t>Pintura, reparación de pared UF 13-B</t>
        </is>
      </c>
      <c r="E14" s="11" t="inlineStr">
        <is>
          <t>A</t>
        </is>
      </c>
      <c r="F14" s="23" t="n">
        <v>700000</v>
      </c>
      <c r="G14" s="11" t="inlineStr">
        <is>
          <t>31-08-2026</t>
        </is>
      </c>
      <c r="H14" s="11" t="inlineStr">
        <is>
          <t>00001-00000008</t>
        </is>
      </c>
      <c r="I14" s="23" t="n">
        <v>700000</v>
      </c>
      <c r="J14" s="11" t="inlineStr">
        <is>
          <t>31-08-2026</t>
        </is>
      </c>
      <c r="K14" s="11" t="inlineStr">
        <is>
          <t>Transferencia</t>
        </is>
      </c>
      <c r="L14" s="11" t="n"/>
      <c r="M14" s="31" t="n">
        <v>0</v>
      </c>
      <c r="N14" s="32">
        <f>F14/29876923.16</f>
        <v/>
      </c>
    </row>
    <row r="15" ht="42" customHeight="1">
      <c r="A15" s="11" t="n">
        <v>11</v>
      </c>
      <c r="B15" s="11" t="inlineStr">
        <is>
          <t>IMPUESTOS</t>
        </is>
      </c>
      <c r="C15" s="11" t="inlineStr">
        <is>
          <t>AGIP-ABL</t>
        </is>
      </c>
      <c r="D15" s="11" t="inlineStr">
        <is>
          <t>ABL partida 2813079</t>
        </is>
      </c>
      <c r="E15" s="11" t="inlineStr">
        <is>
          <t>B</t>
        </is>
      </c>
      <c r="F15" s="23" t="n">
        <v>350657.78</v>
      </c>
      <c r="G15" s="11" t="n"/>
      <c r="H15" s="11" t="n"/>
      <c r="I15" s="23" t="n"/>
      <c r="J15" s="11" t="inlineStr">
        <is>
          <t>04-08-2026</t>
        </is>
      </c>
      <c r="K15" s="11" t="inlineStr">
        <is>
          <t>Transferencia</t>
        </is>
      </c>
      <c r="L15" s="11" t="inlineStr">
        <is>
          <t>Agosto 2026</t>
        </is>
      </c>
      <c r="M15" s="31" t="n"/>
      <c r="N15" s="32">
        <f>F15/29876923.16</f>
        <v/>
      </c>
    </row>
    <row r="16" ht="42" customHeight="1">
      <c r="A16" s="11" t="n">
        <v>12</v>
      </c>
      <c r="B16" s="11" t="inlineStr">
        <is>
          <t>SERVICIOS PUBLICOS</t>
        </is>
      </c>
      <c r="C16" s="11" t="inlineStr">
        <is>
          <t>EDESUR</t>
        </is>
      </c>
      <c r="D16" s="11" t="inlineStr">
        <is>
          <t>Energía eléctrica 16/07 al 14/08/2026 (cliente 80052153)</t>
        </is>
      </c>
      <c r="E16" s="11" t="inlineStr">
        <is>
          <t>A</t>
        </is>
      </c>
      <c r="F16" s="23" t="n">
        <v>1465080.2</v>
      </c>
      <c r="G16" s="11" t="inlineStr">
        <is>
          <t>16-07-2026</t>
        </is>
      </c>
      <c r="H16" s="11" t="inlineStr">
        <is>
          <t>9905-02077599</t>
        </is>
      </c>
      <c r="I16" s="23" t="n">
        <v>1465080.2</v>
      </c>
      <c r="J16" s="11" t="inlineStr">
        <is>
          <t>13-08-2026</t>
        </is>
      </c>
      <c r="K16" s="11" t="inlineStr">
        <is>
          <t>Transferencia</t>
        </is>
      </c>
      <c r="L16" s="11" t="n"/>
      <c r="M16" s="31" t="n">
        <v>28</v>
      </c>
      <c r="N16" s="32">
        <f>F16/29876923.16</f>
        <v/>
      </c>
    </row>
    <row r="17" ht="42" customHeight="1">
      <c r="A17" s="11" t="n">
        <v>13</v>
      </c>
      <c r="B17" s="11" t="inlineStr">
        <is>
          <t>SERVICIOS PUBLICOS</t>
        </is>
      </c>
      <c r="C17" s="11" t="inlineStr">
        <is>
          <t>METROGAS</t>
        </is>
      </c>
      <c r="D17" s="11" t="inlineStr">
        <is>
          <t>Gas cliente 10821849500, liq. 1/2 bimestre 04/2026</t>
        </is>
      </c>
      <c r="E17" s="11" t="inlineStr">
        <is>
          <t>D</t>
        </is>
      </c>
      <c r="F17" s="23" t="n">
        <v>3482893.85</v>
      </c>
      <c r="G17" s="11" t="inlineStr">
        <is>
          <t>30-07-2026</t>
        </is>
      </c>
      <c r="H17" s="11" t="inlineStr">
        <is>
          <t>0064-70457249</t>
        </is>
      </c>
      <c r="I17" s="23" t="n">
        <v>3482893.85</v>
      </c>
      <c r="J17" s="11" t="inlineStr">
        <is>
          <t>10-08-2026</t>
        </is>
      </c>
      <c r="K17" s="11" t="inlineStr">
        <is>
          <t>Débito automático</t>
        </is>
      </c>
      <c r="L17" s="11" t="inlineStr">
        <is>
          <t>Agosto 2026</t>
        </is>
      </c>
      <c r="M17" s="31" t="n">
        <v>11</v>
      </c>
      <c r="N17" s="32">
        <f>F17/29876923.16</f>
        <v/>
      </c>
    </row>
    <row r="18" ht="42" customHeight="1">
      <c r="A18" s="11" t="n">
        <v>14</v>
      </c>
      <c r="B18" s="11" t="inlineStr">
        <is>
          <t>SERVICIOS PUBLICOS</t>
        </is>
      </c>
      <c r="C18" s="11" t="inlineStr">
        <is>
          <t>AYSA</t>
        </is>
      </c>
      <c r="D18" s="11" t="inlineStr">
        <is>
          <t>Agua cuenta 1409553, 06/08 al 04/09/2026</t>
        </is>
      </c>
      <c r="E18" s="11" t="inlineStr">
        <is>
          <t>B</t>
        </is>
      </c>
      <c r="F18" s="23" t="n">
        <v>236758.89</v>
      </c>
      <c r="G18" s="11" t="inlineStr">
        <is>
          <t>11-07-2026</t>
        </is>
      </c>
      <c r="H18" s="11" t="inlineStr">
        <is>
          <t>0111-20383378</t>
        </is>
      </c>
      <c r="I18" s="23" t="n">
        <v>236758.89</v>
      </c>
      <c r="J18" s="11" t="inlineStr">
        <is>
          <t>10-08-2026</t>
        </is>
      </c>
      <c r="K18" s="11" t="inlineStr">
        <is>
          <t>Débito automático</t>
        </is>
      </c>
      <c r="L18" s="11" t="n"/>
      <c r="M18" s="31" t="n">
        <v>30</v>
      </c>
      <c r="N18" s="32">
        <f>F18/29876923.16</f>
        <v/>
      </c>
    </row>
    <row r="19" ht="42" customHeight="1">
      <c r="A19" s="11" t="n">
        <v>15</v>
      </c>
      <c r="B19" s="11" t="inlineStr">
        <is>
          <t>ABONOS Y SERVICIOS</t>
        </is>
      </c>
      <c r="C19" s="11" t="inlineStr">
        <is>
          <t>ASCENSORES LAUFKEN</t>
        </is>
      </c>
      <c r="D19" s="11" t="inlineStr">
        <is>
          <t>Abono ascensores julio</t>
        </is>
      </c>
      <c r="E19" s="11" t="inlineStr">
        <is>
          <t>A</t>
        </is>
      </c>
      <c r="F19" s="23" t="n">
        <v>442000</v>
      </c>
      <c r="G19" s="11" t="inlineStr">
        <is>
          <t>02-08-2026</t>
        </is>
      </c>
      <c r="H19" s="11" t="inlineStr">
        <is>
          <t>31282</t>
        </is>
      </c>
      <c r="I19" s="23" t="n">
        <v>442000</v>
      </c>
      <c r="J19" s="11" t="inlineStr">
        <is>
          <t>10-08-2026</t>
        </is>
      </c>
      <c r="K19" s="11" t="inlineStr">
        <is>
          <t>Transferencia</t>
        </is>
      </c>
      <c r="L19" s="11" t="inlineStr">
        <is>
          <t>Julio 2026</t>
        </is>
      </c>
      <c r="M19" s="31" t="n">
        <v>8</v>
      </c>
      <c r="N19" s="32">
        <f>F19/29876923.16</f>
        <v/>
      </c>
    </row>
    <row r="20" ht="42" customHeight="1">
      <c r="A20" s="11" t="n">
        <v>16</v>
      </c>
      <c r="B20" s="11" t="inlineStr">
        <is>
          <t>ABONOS Y SERVICIOS</t>
        </is>
      </c>
      <c r="C20" s="11" t="inlineStr">
        <is>
          <t>CERRAJERIA MATHEU</t>
        </is>
      </c>
      <c r="D20" s="11" t="inlineStr">
        <is>
          <t>Service cierrapuertas puerta principal / hall a garaje</t>
        </is>
      </c>
      <c r="E20" s="11" t="inlineStr">
        <is>
          <t>A</t>
        </is>
      </c>
      <c r="F20" s="23" t="n">
        <v>48000</v>
      </c>
      <c r="G20" s="11" t="inlineStr">
        <is>
          <t>30-07-2026</t>
        </is>
      </c>
      <c r="H20" s="11" t="inlineStr">
        <is>
          <t>00001-00000401</t>
        </is>
      </c>
      <c r="I20" s="23" t="n">
        <v>48000</v>
      </c>
      <c r="J20" s="11" t="inlineStr">
        <is>
          <t>04-08-2026</t>
        </is>
      </c>
      <c r="K20" s="11" t="inlineStr">
        <is>
          <t>Transferencia</t>
        </is>
      </c>
      <c r="L20" s="11" t="n"/>
      <c r="M20" s="31" t="n">
        <v>5</v>
      </c>
      <c r="N20" s="32">
        <f>F20/29876923.16</f>
        <v/>
      </c>
    </row>
    <row r="21" ht="42" customHeight="1">
      <c r="A21" s="11" t="n">
        <v>17</v>
      </c>
      <c r="B21" s="11" t="inlineStr">
        <is>
          <t>ABONOS Y SERVICIOS</t>
        </is>
      </c>
      <c r="C21" s="11" t="inlineStr">
        <is>
          <t>COOPERATIVA DE TRABAJO C.S.I.</t>
        </is>
      </c>
      <c r="D21" s="11" t="inlineStr">
        <is>
          <t>Servicio de seguridad FC 4925 mes julio (total $3.166.031,55 menos retención SIRE IVA $274.811,54)</t>
        </is>
      </c>
      <c r="E21" s="11" t="inlineStr">
        <is>
          <t>A</t>
        </is>
      </c>
      <c r="F21" s="23" t="n">
        <v>2891220.01</v>
      </c>
      <c r="G21" s="11" t="n"/>
      <c r="H21" s="11" t="inlineStr">
        <is>
          <t>4925</t>
        </is>
      </c>
      <c r="I21" s="23" t="n">
        <v>3166031.55</v>
      </c>
      <c r="J21" s="11" t="inlineStr">
        <is>
          <t>21-08-2026</t>
        </is>
      </c>
      <c r="K21" s="11" t="inlineStr">
        <is>
          <t>Transferencia</t>
        </is>
      </c>
      <c r="L21" s="11" t="inlineStr">
        <is>
          <t>Junio 2026 (sic)</t>
        </is>
      </c>
      <c r="M21" s="31" t="n"/>
      <c r="N21" s="32">
        <f>F21/29876923.16</f>
        <v/>
      </c>
    </row>
    <row r="22" ht="42" customHeight="1">
      <c r="A22" s="11" t="n">
        <v>18</v>
      </c>
      <c r="B22" s="11" t="inlineStr">
        <is>
          <t>ABONOS Y SERVICIOS</t>
        </is>
      </c>
      <c r="C22" s="11" t="inlineStr">
        <is>
          <t>DESTAPACIONES EL LEON</t>
        </is>
      </c>
      <c r="D22" s="11" t="inlineStr">
        <is>
          <t>Abono destapaciones agosto</t>
        </is>
      </c>
      <c r="E22" s="11" t="inlineStr">
        <is>
          <t>A</t>
        </is>
      </c>
      <c r="F22" s="23" t="n">
        <v>416200</v>
      </c>
      <c r="G22" s="11" t="inlineStr">
        <is>
          <t>03-08-2026</t>
        </is>
      </c>
      <c r="H22" s="11" t="inlineStr">
        <is>
          <t>8675</t>
        </is>
      </c>
      <c r="I22" s="23" t="n">
        <v>416200</v>
      </c>
      <c r="J22" s="11" t="inlineStr">
        <is>
          <t>11-08-2026</t>
        </is>
      </c>
      <c r="K22" s="11" t="inlineStr">
        <is>
          <t>Transferencia</t>
        </is>
      </c>
      <c r="L22" s="11" t="inlineStr">
        <is>
          <t>Agosto 2026</t>
        </is>
      </c>
      <c r="M22" s="31" t="n">
        <v>8</v>
      </c>
      <c r="N22" s="32">
        <f>F22/29876923.16</f>
        <v/>
      </c>
    </row>
    <row r="23" ht="42" customHeight="1">
      <c r="A23" s="11" t="n">
        <v>19</v>
      </c>
      <c r="B23" s="11" t="inlineStr">
        <is>
          <t>ABONOS Y SERVICIOS</t>
        </is>
      </c>
      <c r="C23" s="11" t="inlineStr">
        <is>
          <t>FLOW</t>
        </is>
      </c>
      <c r="D23" s="11" t="inlineStr">
        <is>
          <t>Internet cámaras agosto</t>
        </is>
      </c>
      <c r="E23" s="11" t="inlineStr">
        <is>
          <t>A</t>
        </is>
      </c>
      <c r="F23" s="23" t="n">
        <v>80440.21000000001</v>
      </c>
      <c r="G23" s="11" t="n"/>
      <c r="H23" s="11" t="n"/>
      <c r="I23" s="23" t="n"/>
      <c r="J23" s="11" t="inlineStr">
        <is>
          <t>10-08-2026</t>
        </is>
      </c>
      <c r="K23" s="11" t="inlineStr">
        <is>
          <t>Transferencia</t>
        </is>
      </c>
      <c r="L23" s="11" t="inlineStr">
        <is>
          <t>Agosto 2026</t>
        </is>
      </c>
      <c r="M23" s="31" t="n"/>
      <c r="N23" s="32">
        <f>F23/29876923.16</f>
        <v/>
      </c>
    </row>
    <row r="24" ht="42" customHeight="1">
      <c r="A24" s="11" t="n">
        <v>20</v>
      </c>
      <c r="B24" s="11" t="inlineStr">
        <is>
          <t>ABONOS Y SERVICIOS</t>
        </is>
      </c>
      <c r="C24" s="11" t="inlineStr">
        <is>
          <t>GESTION CONTINUA</t>
        </is>
      </c>
      <c r="D24" s="11" t="inlineStr">
        <is>
          <t>Medición certificada puesta a tierra / continuidad de masas</t>
        </is>
      </c>
      <c r="E24" s="11" t="inlineStr">
        <is>
          <t>A</t>
        </is>
      </c>
      <c r="F24" s="23" t="n">
        <v>313000</v>
      </c>
      <c r="G24" s="11" t="inlineStr">
        <is>
          <t>18-08-2026</t>
        </is>
      </c>
      <c r="H24" s="11" t="inlineStr">
        <is>
          <t>00005-00051325</t>
        </is>
      </c>
      <c r="I24" s="23" t="n">
        <v>313000</v>
      </c>
      <c r="J24" s="11" t="inlineStr">
        <is>
          <t>27-08-2026</t>
        </is>
      </c>
      <c r="K24" s="11" t="inlineStr">
        <is>
          <t>Transferencia</t>
        </is>
      </c>
      <c r="L24" s="11" t="n"/>
      <c r="M24" s="31" t="n">
        <v>9</v>
      </c>
      <c r="N24" s="32">
        <f>F24/29876923.16</f>
        <v/>
      </c>
    </row>
    <row r="25" ht="42" customHeight="1">
      <c r="A25" s="11" t="n">
        <v>21</v>
      </c>
      <c r="B25" s="11" t="inlineStr">
        <is>
          <t>ABONOS Y SERVICIOS</t>
        </is>
      </c>
      <c r="C25" s="11" t="inlineStr">
        <is>
          <t>GESTION CONTINUA</t>
        </is>
      </c>
      <c r="D25" s="11" t="inlineStr">
        <is>
          <t>Declaración jurada anual CABA 2025</t>
        </is>
      </c>
      <c r="E25" s="11" t="inlineStr">
        <is>
          <t>A</t>
        </is>
      </c>
      <c r="F25" s="23" t="n">
        <v>305000</v>
      </c>
      <c r="G25" s="11" t="inlineStr">
        <is>
          <t>07-08-2026</t>
        </is>
      </c>
      <c r="H25" s="11" t="inlineStr">
        <is>
          <t>51300</t>
        </is>
      </c>
      <c r="I25" s="23" t="n">
        <v>305000</v>
      </c>
      <c r="J25" s="11" t="inlineStr">
        <is>
          <t>27-08-2026</t>
        </is>
      </c>
      <c r="K25" s="11" t="inlineStr">
        <is>
          <t>Transferencia</t>
        </is>
      </c>
      <c r="L25" s="11" t="n"/>
      <c r="M25" s="31" t="n">
        <v>20</v>
      </c>
      <c r="N25" s="32">
        <f>F25/29876923.16</f>
        <v/>
      </c>
    </row>
    <row r="26" ht="42" customHeight="1">
      <c r="A26" s="11" t="n">
        <v>22</v>
      </c>
      <c r="B26" s="11" t="inlineStr">
        <is>
          <t>ABONOS Y SERVICIOS</t>
        </is>
      </c>
      <c r="C26" s="11" t="inlineStr">
        <is>
          <t>GRUPO CONTROLSEG</t>
        </is>
      </c>
      <c r="D26" s="11" t="inlineStr">
        <is>
          <t>Abono control de acceso agosto</t>
        </is>
      </c>
      <c r="E26" s="11" t="inlineStr">
        <is>
          <t>A</t>
        </is>
      </c>
      <c r="F26" s="23" t="n">
        <v>55000</v>
      </c>
      <c r="G26" s="11" t="inlineStr">
        <is>
          <t>01-08-2026</t>
        </is>
      </c>
      <c r="H26" s="11" t="inlineStr">
        <is>
          <t>00002-00037163</t>
        </is>
      </c>
      <c r="I26" s="23" t="n">
        <v>55000</v>
      </c>
      <c r="J26" s="11" t="inlineStr">
        <is>
          <t>04-08-2026</t>
        </is>
      </c>
      <c r="K26" s="11" t="inlineStr">
        <is>
          <t>Transferencia</t>
        </is>
      </c>
      <c r="L26" s="11" t="inlineStr">
        <is>
          <t>Agosto 2026</t>
        </is>
      </c>
      <c r="M26" s="31" t="n">
        <v>3</v>
      </c>
      <c r="N26" s="32">
        <f>F26/29876923.16</f>
        <v/>
      </c>
    </row>
    <row r="27" ht="42" customHeight="1">
      <c r="A27" s="11" t="n">
        <v>23</v>
      </c>
      <c r="B27" s="11" t="inlineStr">
        <is>
          <t>ABONOS Y SERVICIOS</t>
        </is>
      </c>
      <c r="C27" s="11" t="inlineStr">
        <is>
          <t>MAGNUM FUMIGACIONES (Escuchuri)</t>
        </is>
      </c>
      <c r="D27" s="11" t="inlineStr">
        <is>
          <t>Abono desinsectación / desratización agosto</t>
        </is>
      </c>
      <c r="E27" s="11" t="inlineStr">
        <is>
          <t>A</t>
        </is>
      </c>
      <c r="F27" s="23" t="n">
        <v>233000</v>
      </c>
      <c r="G27" s="11" t="inlineStr">
        <is>
          <t>09-08-2026</t>
        </is>
      </c>
      <c r="H27" s="11" t="inlineStr">
        <is>
          <t>6494</t>
        </is>
      </c>
      <c r="I27" s="23" t="n">
        <v>233000</v>
      </c>
      <c r="J27" s="11" t="inlineStr">
        <is>
          <t>09-08-2026</t>
        </is>
      </c>
      <c r="K27" s="11" t="inlineStr">
        <is>
          <t>Transferencia</t>
        </is>
      </c>
      <c r="L27" s="11" t="inlineStr">
        <is>
          <t>Agosto 2026</t>
        </is>
      </c>
      <c r="M27" s="31" t="n">
        <v>0</v>
      </c>
      <c r="N27" s="32">
        <f>F27/29876923.16</f>
        <v/>
      </c>
    </row>
    <row r="28" ht="42" customHeight="1">
      <c r="A28" s="11" t="n">
        <v>24</v>
      </c>
      <c r="B28" s="11" t="inlineStr">
        <is>
          <t>ABONOS Y SERVICIOS</t>
        </is>
      </c>
      <c r="C28" s="11" t="inlineStr">
        <is>
          <t>MARIO LEONARDO ROTH</t>
        </is>
      </c>
      <c r="D28" s="11" t="inlineStr">
        <is>
          <t>Certificación de equipos térmicos agosto</t>
        </is>
      </c>
      <c r="E28" s="11" t="inlineStr">
        <is>
          <t>D</t>
        </is>
      </c>
      <c r="F28" s="23" t="n">
        <v>90000</v>
      </c>
      <c r="G28" s="11" t="inlineStr">
        <is>
          <t>12-08-2026</t>
        </is>
      </c>
      <c r="H28" s="11" t="inlineStr">
        <is>
          <t>4417</t>
        </is>
      </c>
      <c r="I28" s="23" t="n">
        <v>90000</v>
      </c>
      <c r="J28" s="11" t="inlineStr">
        <is>
          <t>18-08-2026</t>
        </is>
      </c>
      <c r="K28" s="11" t="inlineStr">
        <is>
          <t>Transferencia</t>
        </is>
      </c>
      <c r="L28" s="11" t="inlineStr">
        <is>
          <t>Agosto 2026</t>
        </is>
      </c>
      <c r="M28" s="31" t="n">
        <v>6</v>
      </c>
      <c r="N28" s="32">
        <f>F28/29876923.16</f>
        <v/>
      </c>
    </row>
    <row r="29" ht="42" customHeight="1">
      <c r="A29" s="11" t="n">
        <v>25</v>
      </c>
      <c r="B29" s="11" t="inlineStr">
        <is>
          <t>ABONOS Y SERVICIOS</t>
        </is>
      </c>
      <c r="C29" s="11" t="inlineStr">
        <is>
          <t>MARIO LEONARDO ROTH</t>
        </is>
      </c>
      <c r="D29" s="11" t="inlineStr">
        <is>
          <t>Cambio serpentina calefacción 12-B ($2.900.000) + cupla 1º ($150.000) + serpentina 13-B ($4.900.000). Cuota de 3 (total $7.950.000)</t>
        </is>
      </c>
      <c r="E29" s="11" t="inlineStr">
        <is>
          <t>D</t>
        </is>
      </c>
      <c r="F29" s="23" t="n">
        <v>2650000</v>
      </c>
      <c r="G29" s="11" t="inlineStr">
        <is>
          <t>29-05-2026</t>
        </is>
      </c>
      <c r="H29" s="11" t="inlineStr">
        <is>
          <t>4182 / 4183 / 4191</t>
        </is>
      </c>
      <c r="I29" s="23" t="n">
        <v>7950000</v>
      </c>
      <c r="J29" s="11" t="inlineStr">
        <is>
          <t>21-08-2026</t>
        </is>
      </c>
      <c r="K29" s="11" t="inlineStr">
        <is>
          <t>Transferencia</t>
        </is>
      </c>
      <c r="L29" s="11" t="n"/>
      <c r="M29" s="33" t="n">
        <v>84</v>
      </c>
      <c r="N29" s="32">
        <f>F29/29876923.16</f>
        <v/>
      </c>
    </row>
    <row r="30" ht="42" customHeight="1">
      <c r="A30" s="11" t="n">
        <v>26</v>
      </c>
      <c r="B30" s="11" t="inlineStr">
        <is>
          <t>ABONOS Y SERVICIOS</t>
        </is>
      </c>
      <c r="C30" s="11" t="inlineStr">
        <is>
          <t>MATHIL</t>
        </is>
      </c>
      <c r="D30" s="11" t="inlineStr">
        <is>
          <t>Abono mant. matafuegos Res. 405/AGC/19 - DICIEMBRE 2025</t>
        </is>
      </c>
      <c r="E30" s="11" t="inlineStr">
        <is>
          <t>A</t>
        </is>
      </c>
      <c r="F30" s="23" t="n">
        <v>75000</v>
      </c>
      <c r="G30" s="11" t="inlineStr">
        <is>
          <t>01-12-2025</t>
        </is>
      </c>
      <c r="H30" s="11" t="inlineStr">
        <is>
          <t>0008-00033655</t>
        </is>
      </c>
      <c r="I30" s="23" t="n">
        <v>75000</v>
      </c>
      <c r="J30" s="11" t="inlineStr">
        <is>
          <t>09-08-2026</t>
        </is>
      </c>
      <c r="K30" s="11" t="inlineStr">
        <is>
          <t>Transferencia</t>
        </is>
      </c>
      <c r="L30" s="11" t="inlineStr">
        <is>
          <t>Diciembre 2025</t>
        </is>
      </c>
      <c r="M30" s="33" t="n">
        <v>251</v>
      </c>
      <c r="N30" s="32">
        <f>F30/29876923.16</f>
        <v/>
      </c>
    </row>
    <row r="31" ht="42" customHeight="1">
      <c r="A31" s="11" t="n">
        <v>27</v>
      </c>
      <c r="B31" s="11" t="inlineStr">
        <is>
          <t>ABONOS Y SERVICIOS</t>
        </is>
      </c>
      <c r="C31" s="11" t="inlineStr">
        <is>
          <t>MATHIL</t>
        </is>
      </c>
      <c r="D31" s="11" t="inlineStr">
        <is>
          <t>Abono mant. matafuegos Res. 405/AGC/19 - NOVIEMBRE 2025</t>
        </is>
      </c>
      <c r="E31" s="11" t="inlineStr">
        <is>
          <t>A</t>
        </is>
      </c>
      <c r="F31" s="23" t="n">
        <v>75000</v>
      </c>
      <c r="G31" s="11" t="inlineStr">
        <is>
          <t>07-11-2025</t>
        </is>
      </c>
      <c r="H31" s="11" t="inlineStr">
        <is>
          <t>0008-00033304</t>
        </is>
      </c>
      <c r="I31" s="23" t="n">
        <v>75000</v>
      </c>
      <c r="J31" s="11" t="inlineStr">
        <is>
          <t>09-08-2026</t>
        </is>
      </c>
      <c r="K31" s="11" t="inlineStr">
        <is>
          <t>Transferencia</t>
        </is>
      </c>
      <c r="L31" s="11" t="inlineStr">
        <is>
          <t>Noviembre 2025</t>
        </is>
      </c>
      <c r="M31" s="33" t="n">
        <v>275</v>
      </c>
      <c r="N31" s="32">
        <f>F31/29876923.16</f>
        <v/>
      </c>
    </row>
    <row r="32" ht="42" customHeight="1">
      <c r="A32" s="11" t="n">
        <v>28</v>
      </c>
      <c r="B32" s="11" t="inlineStr">
        <is>
          <t>ABONOS Y SERVICIOS</t>
        </is>
      </c>
      <c r="C32" s="11" t="inlineStr">
        <is>
          <t>METROGAS</t>
        </is>
      </c>
      <c r="D32" s="11" t="inlineStr">
        <is>
          <t>Gas cliente 10614995000, liq. 1/2 bimestre 04/2026</t>
        </is>
      </c>
      <c r="E32" s="11" t="inlineStr">
        <is>
          <t>D</t>
        </is>
      </c>
      <c r="F32" s="23" t="n">
        <v>43014.59</v>
      </c>
      <c r="G32" s="11" t="inlineStr">
        <is>
          <t>30-07-2026</t>
        </is>
      </c>
      <c r="H32" s="11" t="inlineStr">
        <is>
          <t>0064-70504785</t>
        </is>
      </c>
      <c r="I32" s="23" t="n">
        <v>43014.59</v>
      </c>
      <c r="J32" s="11" t="inlineStr">
        <is>
          <t>10-08-2026</t>
        </is>
      </c>
      <c r="K32" s="11" t="inlineStr">
        <is>
          <t>Débito automático</t>
        </is>
      </c>
      <c r="L32" s="11" t="n"/>
      <c r="M32" s="31" t="n">
        <v>11</v>
      </c>
      <c r="N32" s="32">
        <f>F32/29876923.16</f>
        <v/>
      </c>
    </row>
    <row r="33" ht="42" customHeight="1">
      <c r="A33" s="11" t="n">
        <v>29</v>
      </c>
      <c r="B33" s="11" t="inlineStr">
        <is>
          <t>ABONOS Y SERVICIOS</t>
        </is>
      </c>
      <c r="C33" s="11" t="inlineStr">
        <is>
          <t>SOLUCIONES EN EXTINGUIDORES S.R.L.</t>
        </is>
      </c>
      <c r="D33" s="11" t="inlineStr">
        <is>
          <t>Mant. instalación Res. 405/AGC/19 Anexo IV</t>
        </is>
      </c>
      <c r="E33" s="11" t="inlineStr">
        <is>
          <t>A</t>
        </is>
      </c>
      <c r="F33" s="23" t="n">
        <v>99750.74000000001</v>
      </c>
      <c r="G33" s="11" t="inlineStr">
        <is>
          <t>07-08-2026</t>
        </is>
      </c>
      <c r="H33" s="11" t="inlineStr">
        <is>
          <t>00002-00002612</t>
        </is>
      </c>
      <c r="I33" s="23" t="n">
        <v>99750.74000000001</v>
      </c>
      <c r="J33" s="11" t="inlineStr">
        <is>
          <t>11-08-2026</t>
        </is>
      </c>
      <c r="K33" s="11" t="inlineStr">
        <is>
          <t>Transferencia</t>
        </is>
      </c>
      <c r="L33" s="11" t="n"/>
      <c r="M33" s="31" t="n">
        <v>4</v>
      </c>
      <c r="N33" s="32">
        <f>F33/29876923.16</f>
        <v/>
      </c>
    </row>
    <row r="34" ht="42" customHeight="1">
      <c r="A34" s="11" t="n">
        <v>30</v>
      </c>
      <c r="B34" s="11" t="inlineStr">
        <is>
          <t>GASTOS CONTABLES</t>
        </is>
      </c>
      <c r="C34" s="11" t="inlineStr">
        <is>
          <t>LUIS BELTRAN MONTASTRUC</t>
        </is>
      </c>
      <c r="D34" s="11" t="inlineStr">
        <is>
          <t>Honorarios liquidación sueldos, DDJJ cargas sociales, SIRE/SICORE</t>
        </is>
      </c>
      <c r="E34" s="11" t="inlineStr">
        <is>
          <t>A</t>
        </is>
      </c>
      <c r="F34" s="23" t="n">
        <v>84900</v>
      </c>
      <c r="G34" s="11" t="inlineStr">
        <is>
          <t>11-08-2026</t>
        </is>
      </c>
      <c r="H34" s="11" t="inlineStr">
        <is>
          <t>1167</t>
        </is>
      </c>
      <c r="I34" s="23" t="n">
        <v>84900</v>
      </c>
      <c r="J34" s="11" t="inlineStr">
        <is>
          <t>11-08-2026</t>
        </is>
      </c>
      <c r="K34" s="11" t="inlineStr">
        <is>
          <t>Transferencia</t>
        </is>
      </c>
      <c r="L34" s="11" t="inlineStr">
        <is>
          <t>Julio 2026</t>
        </is>
      </c>
      <c r="M34" s="31" t="n">
        <v>0</v>
      </c>
      <c r="N34" s="32">
        <f>F34/29876923.16</f>
        <v/>
      </c>
    </row>
    <row r="35" ht="42" customHeight="1">
      <c r="A35" s="11" t="n">
        <v>31</v>
      </c>
      <c r="B35" s="11" t="inlineStr">
        <is>
          <t>MANTENIMIENTO DE PARTES COMUNES</t>
        </is>
      </c>
      <c r="C35" s="11" t="inlineStr">
        <is>
          <t>LEV RENTAL SRL</t>
        </is>
      </c>
      <c r="D35" s="11" t="inlineStr">
        <is>
          <t>Bomba sumergible desagote 1.5HP. Factura B a nombre de Hermelinda Rosana Acosta (13-B); el consorcio le transfirió el importe a su cuenta el 12-08 (reintegro)</t>
        </is>
      </c>
      <c r="E35" s="11" t="inlineStr">
        <is>
          <t>A</t>
        </is>
      </c>
      <c r="F35" s="23" t="n">
        <v>205392</v>
      </c>
      <c r="G35" s="11" t="inlineStr">
        <is>
          <t>03-08-2026</t>
        </is>
      </c>
      <c r="H35" s="11" t="inlineStr">
        <is>
          <t>0021-00028257</t>
        </is>
      </c>
      <c r="I35" s="23" t="n">
        <v>205392</v>
      </c>
      <c r="J35" s="11" t="inlineStr">
        <is>
          <t>12-08-2026</t>
        </is>
      </c>
      <c r="K35" s="11" t="inlineStr">
        <is>
          <t>Transferencia</t>
        </is>
      </c>
      <c r="L35" s="11" t="n"/>
      <c r="M35" s="31" t="n">
        <v>9</v>
      </c>
      <c r="N35" s="32">
        <f>F35/29876923.16</f>
        <v/>
      </c>
    </row>
    <row r="36" ht="42" customHeight="1">
      <c r="A36" s="11" t="n">
        <v>32</v>
      </c>
      <c r="B36" s="11" t="inlineStr">
        <is>
          <t>GASTOS BANCARIOS</t>
        </is>
      </c>
      <c r="C36" s="11" t="inlineStr">
        <is>
          <t>BANCO DE GALICIA</t>
        </is>
      </c>
      <c r="D36" s="11" t="inlineStr">
        <is>
          <t>Gastos bancarios 21/07 al 21/08/2026</t>
        </is>
      </c>
      <c r="E36" s="11" t="inlineStr">
        <is>
          <t>A</t>
        </is>
      </c>
      <c r="F36" s="23" t="n">
        <v>452336.93</v>
      </c>
      <c r="G36" s="11" t="n"/>
      <c r="H36" s="11" t="n"/>
      <c r="I36" s="23" t="n"/>
      <c r="J36" s="11" t="inlineStr">
        <is>
          <t>21-08-2026</t>
        </is>
      </c>
      <c r="K36" s="11" t="inlineStr">
        <is>
          <t>Débito automático</t>
        </is>
      </c>
      <c r="L36" s="11" t="inlineStr">
        <is>
          <t>Agosto 2026</t>
        </is>
      </c>
      <c r="M36" s="31" t="n"/>
      <c r="N36" s="32">
        <f>F36/29876923.16</f>
        <v/>
      </c>
    </row>
    <row r="37" ht="42" customHeight="1">
      <c r="A37" s="11" t="n">
        <v>33</v>
      </c>
      <c r="B37" s="11" t="inlineStr">
        <is>
          <t>GASTOS DE LIMPIEZA</t>
        </is>
      </c>
      <c r="C37" s="11" t="inlineStr">
        <is>
          <t>SOLVER</t>
        </is>
      </c>
      <c r="D37" s="11" t="inlineStr">
        <is>
          <t>Artículos de limpieza (lavandina, limpiadores, bolsas, etc.)</t>
        </is>
      </c>
      <c r="E37" s="11" t="inlineStr">
        <is>
          <t>A</t>
        </is>
      </c>
      <c r="F37" s="23" t="n">
        <v>259944</v>
      </c>
      <c r="G37" s="11" t="inlineStr">
        <is>
          <t>31-03-2026</t>
        </is>
      </c>
      <c r="H37" s="11" t="inlineStr">
        <is>
          <t>00002-00014560</t>
        </is>
      </c>
      <c r="I37" s="23" t="n">
        <v>259944</v>
      </c>
      <c r="J37" s="11" t="inlineStr">
        <is>
          <t>04-08-2026</t>
        </is>
      </c>
      <c r="K37" s="11" t="inlineStr">
        <is>
          <t>Transferencia</t>
        </is>
      </c>
      <c r="L37" s="11" t="n"/>
      <c r="M37" s="33" t="n">
        <v>126</v>
      </c>
      <c r="N37" s="32">
        <f>F37/29876923.16</f>
        <v/>
      </c>
    </row>
    <row r="38" ht="42" customHeight="1">
      <c r="A38" s="11" t="n">
        <v>34</v>
      </c>
      <c r="B38" s="11" t="inlineStr">
        <is>
          <t>GASTOS DE ADMINISTRACION</t>
        </is>
      </c>
      <c r="C38" s="11" t="inlineStr">
        <is>
          <t>GRACIELA MARTA CROCAMO</t>
        </is>
      </c>
      <c r="D38" s="11" t="inlineStr">
        <is>
          <t>Disposición 856 GCBA: escaneo y subida de documentación</t>
        </is>
      </c>
      <c r="E38" s="11" t="inlineStr">
        <is>
          <t>A</t>
        </is>
      </c>
      <c r="F38" s="23" t="n">
        <v>99000</v>
      </c>
      <c r="G38" s="11" t="n"/>
      <c r="H38" s="11" t="n"/>
      <c r="I38" s="23" t="n"/>
      <c r="J38" s="11" t="inlineStr">
        <is>
          <t>28-08-2026</t>
        </is>
      </c>
      <c r="K38" s="11" t="inlineStr">
        <is>
          <t>Transferencia</t>
        </is>
      </c>
      <c r="L38" s="11" t="inlineStr">
        <is>
          <t>Agosto 2026</t>
        </is>
      </c>
      <c r="M38" s="31" t="n"/>
      <c r="N38" s="32">
        <f>F38/29876923.16</f>
        <v/>
      </c>
    </row>
    <row r="39" ht="42" customHeight="1">
      <c r="A39" s="11" t="n">
        <v>35</v>
      </c>
      <c r="B39" s="11" t="inlineStr">
        <is>
          <t>GASTOS DE ADMINISTRACION</t>
        </is>
      </c>
      <c r="C39" s="11" t="inlineStr">
        <is>
          <t>GRACIELA MARTA CROCAMO</t>
        </is>
      </c>
      <c r="D39" s="11" t="inlineStr">
        <is>
          <t>Honorarios administración agosto</t>
        </is>
      </c>
      <c r="E39" s="11" t="inlineStr">
        <is>
          <t>A</t>
        </is>
      </c>
      <c r="F39" s="23" t="n">
        <v>775799</v>
      </c>
      <c r="G39" s="11" t="inlineStr">
        <is>
          <t>18-08-2026</t>
        </is>
      </c>
      <c r="H39" s="11" t="inlineStr">
        <is>
          <t>1642</t>
        </is>
      </c>
      <c r="I39" s="23" t="n">
        <v>775799</v>
      </c>
      <c r="J39" s="11" t="inlineStr">
        <is>
          <t>28-08-2026</t>
        </is>
      </c>
      <c r="K39" s="11" t="inlineStr">
        <is>
          <t>Transferencia</t>
        </is>
      </c>
      <c r="L39" s="11" t="inlineStr">
        <is>
          <t>Agosto 2026</t>
        </is>
      </c>
      <c r="M39" s="31" t="n">
        <v>10</v>
      </c>
      <c r="N39" s="32">
        <f>F39/29876923.16</f>
        <v/>
      </c>
    </row>
    <row r="40" ht="42" customHeight="1">
      <c r="A40" s="11" t="n">
        <v>36</v>
      </c>
      <c r="B40" s="11" t="inlineStr">
        <is>
          <t>SEGUROS</t>
        </is>
      </c>
      <c r="C40" s="11" t="inlineStr">
        <is>
          <t>ALLIANZ SEGUROS</t>
        </is>
      </c>
      <c r="D40" s="11" t="inlineStr">
        <is>
          <t>Póliza integral 250230772503 - cuota 8/10</t>
        </is>
      </c>
      <c r="E40" s="11" t="inlineStr">
        <is>
          <t>A</t>
        </is>
      </c>
      <c r="F40" s="23" t="n">
        <v>268652</v>
      </c>
      <c r="G40" s="11" t="n"/>
      <c r="H40" s="11" t="n"/>
      <c r="I40" s="23" t="n"/>
      <c r="J40" s="11" t="inlineStr">
        <is>
          <t>06-08-2026</t>
        </is>
      </c>
      <c r="K40" s="11" t="inlineStr">
        <is>
          <t>Débito automático</t>
        </is>
      </c>
      <c r="L40" s="11" t="n"/>
      <c r="M40" s="31" t="n"/>
      <c r="N40" s="32">
        <f>F40/29876923.16</f>
        <v/>
      </c>
    </row>
    <row r="41" ht="42" customHeight="1">
      <c r="A41" s="11" t="n">
        <v>37</v>
      </c>
      <c r="B41" s="11" t="inlineStr">
        <is>
          <t>SEGUROS</t>
        </is>
      </c>
      <c r="C41" s="11" t="inlineStr">
        <is>
          <t>ALLIANZ SEGUROS</t>
        </is>
      </c>
      <c r="D41" s="11" t="inlineStr">
        <is>
          <t>Póliza 250230772503 endoso 1 (RC 39,9M) - cuota 5/7</t>
        </is>
      </c>
      <c r="E41" s="11" t="inlineStr">
        <is>
          <t>A</t>
        </is>
      </c>
      <c r="F41" s="23" t="n">
        <v>8128</v>
      </c>
      <c r="G41" s="11" t="n"/>
      <c r="H41" s="11" t="n"/>
      <c r="I41" s="23" t="n"/>
      <c r="J41" s="11" t="inlineStr">
        <is>
          <t>06-08-2026</t>
        </is>
      </c>
      <c r="K41" s="11" t="inlineStr">
        <is>
          <t>Débito automático</t>
        </is>
      </c>
      <c r="L41" s="11" t="n"/>
      <c r="M41" s="31" t="n"/>
      <c r="N41" s="32">
        <f>F41/29876923.16</f>
        <v/>
      </c>
    </row>
    <row r="42" ht="42" customHeight="1">
      <c r="A42" s="11" t="n">
        <v>38</v>
      </c>
      <c r="B42" s="11" t="inlineStr">
        <is>
          <t>SEGUROS</t>
        </is>
      </c>
      <c r="C42" s="11" t="inlineStr">
        <is>
          <t>ALLIANZ SEGUROS</t>
        </is>
      </c>
      <c r="D42" s="11" t="inlineStr">
        <is>
          <t>Póliza 250230772503 endoso 2 (RC 650,1M) - cuota 4/6</t>
        </is>
      </c>
      <c r="E42" s="11" t="inlineStr">
        <is>
          <t>A</t>
        </is>
      </c>
      <c r="F42" s="23" t="n">
        <v>382377</v>
      </c>
      <c r="G42" s="11" t="n"/>
      <c r="H42" s="11" t="n"/>
      <c r="I42" s="23" t="n"/>
      <c r="J42" s="11" t="inlineStr">
        <is>
          <t>06-08-2026</t>
        </is>
      </c>
      <c r="K42" s="11" t="inlineStr">
        <is>
          <t>Débito automático</t>
        </is>
      </c>
      <c r="L42" s="11" t="n"/>
      <c r="M42" s="31" t="n"/>
      <c r="N42" s="32">
        <f>F42/29876923.16</f>
        <v/>
      </c>
    </row>
    <row r="43" ht="42" customHeight="1">
      <c r="A43" s="11" t="n">
        <v>39</v>
      </c>
      <c r="B43" s="11" t="inlineStr">
        <is>
          <t>SEGUROS</t>
        </is>
      </c>
      <c r="C43" s="11" t="inlineStr">
        <is>
          <t>BERKLEY CIA DE SEGUROS</t>
        </is>
      </c>
      <c r="D43" s="11" t="inlineStr">
        <is>
          <t>Seguro de vida colectivo 2 vidas póliza 17-35287 - cuota 7/10</t>
        </is>
      </c>
      <c r="E43" s="11" t="inlineStr">
        <is>
          <t>A</t>
        </is>
      </c>
      <c r="F43" s="23" t="n">
        <v>39711.71</v>
      </c>
      <c r="G43" s="11" t="n"/>
      <c r="H43" s="11" t="n"/>
      <c r="I43" s="23" t="n"/>
      <c r="J43" s="11" t="inlineStr">
        <is>
          <t>05-08-2026</t>
        </is>
      </c>
      <c r="K43" s="11" t="inlineStr">
        <is>
          <t>Débito automático</t>
        </is>
      </c>
      <c r="L43" s="11" t="n"/>
      <c r="M43" s="31" t="n"/>
      <c r="N43" s="32">
        <f>F43/29876923.16</f>
        <v/>
      </c>
    </row>
    <row r="44" ht="42" customHeight="1">
      <c r="A44" s="11" t="n">
        <v>40</v>
      </c>
      <c r="B44" s="11" t="inlineStr">
        <is>
          <t>GASTOS GENERALES</t>
        </is>
      </c>
      <c r="C44" s="11" t="inlineStr">
        <is>
          <t>KEVIN LUCAS AVALOS</t>
        </is>
      </c>
      <c r="D44" s="11" t="inlineStr">
        <is>
          <t>Arreglo cámaras</t>
        </is>
      </c>
      <c r="E44" s="11" t="inlineStr">
        <is>
          <t>A</t>
        </is>
      </c>
      <c r="F44" s="23" t="n">
        <v>70000</v>
      </c>
      <c r="G44" s="11" t="inlineStr">
        <is>
          <t>22-07-2026</t>
        </is>
      </c>
      <c r="H44" s="11" t="inlineStr">
        <is>
          <t>00001-00000005</t>
        </is>
      </c>
      <c r="I44" s="23" t="n">
        <v>70000</v>
      </c>
      <c r="J44" s="11" t="inlineStr">
        <is>
          <t>01-08-2026</t>
        </is>
      </c>
      <c r="K44" s="34" t="inlineStr">
        <is>
          <t>Efectivo (Caja)</t>
        </is>
      </c>
      <c r="L44" s="11" t="n"/>
      <c r="M44" s="31" t="n">
        <v>10</v>
      </c>
      <c r="N44" s="32">
        <f>F44/29876923.16</f>
        <v/>
      </c>
    </row>
    <row r="45" ht="42" customHeight="1">
      <c r="A45" s="11" t="n">
        <v>41</v>
      </c>
      <c r="B45" s="11" t="inlineStr">
        <is>
          <t>GASTOS GENERALES</t>
        </is>
      </c>
      <c r="C45" s="11" t="inlineStr">
        <is>
          <t>NAVARRO FERNANDEZ RICARDO ESTEBAN</t>
        </is>
      </c>
      <c r="D45" s="11" t="inlineStr">
        <is>
          <t>Honorarios contestación carta documento</t>
        </is>
      </c>
      <c r="E45" s="11" t="inlineStr">
        <is>
          <t>A</t>
        </is>
      </c>
      <c r="F45" s="23" t="n">
        <v>135000</v>
      </c>
      <c r="G45" s="11" t="inlineStr">
        <is>
          <t>29-07-2026</t>
        </is>
      </c>
      <c r="H45" s="11" t="inlineStr">
        <is>
          <t>00003-00000268</t>
        </is>
      </c>
      <c r="I45" s="23" t="n">
        <v>135000</v>
      </c>
      <c r="J45" s="11" t="inlineStr">
        <is>
          <t>10-08-2026</t>
        </is>
      </c>
      <c r="K45" s="11" t="inlineStr">
        <is>
          <t>Transferencia</t>
        </is>
      </c>
      <c r="L45" s="11" t="n"/>
      <c r="M45" s="31" t="n">
        <v>12</v>
      </c>
      <c r="N45" s="32">
        <f>F45/29876923.16</f>
        <v/>
      </c>
    </row>
    <row r="46" ht="42" customHeight="1">
      <c r="A46" s="11" t="n">
        <v>42</v>
      </c>
      <c r="B46" s="11" t="inlineStr">
        <is>
          <t>GASTOS GENERALES</t>
        </is>
      </c>
      <c r="C46" s="11" t="inlineStr">
        <is>
          <t>NAVARRO FERNANDEZ RICARDO ESTEBAN</t>
        </is>
      </c>
      <c r="D46" s="11" t="inlineStr">
        <is>
          <t>Anticipo mediación con propietario UF 68 (10-E)</t>
        </is>
      </c>
      <c r="E46" s="11" t="inlineStr">
        <is>
          <t>A</t>
        </is>
      </c>
      <c r="F46" s="23" t="n">
        <v>29000</v>
      </c>
      <c r="G46" s="11" t="n"/>
      <c r="H46" s="11" t="n"/>
      <c r="I46" s="23" t="n"/>
      <c r="J46" s="11" t="inlineStr">
        <is>
          <t>12-08-2026</t>
        </is>
      </c>
      <c r="K46" s="11" t="inlineStr">
        <is>
          <t>Transferencia</t>
        </is>
      </c>
      <c r="L46" s="11" t="n"/>
      <c r="M46" s="31" t="n"/>
      <c r="N46" s="32">
        <f>F46/29876923.16</f>
        <v/>
      </c>
    </row>
    <row r="47" ht="42" customHeight="1">
      <c r="A47" s="11" t="n">
        <v>43</v>
      </c>
      <c r="B47" s="11" t="inlineStr">
        <is>
          <t>GASTOS GENERALES</t>
        </is>
      </c>
      <c r="C47" s="11" t="inlineStr">
        <is>
          <t>REDCONAR</t>
        </is>
      </c>
      <c r="D47" s="11" t="inlineStr">
        <is>
          <t>Plataforma sistema de gestión</t>
        </is>
      </c>
      <c r="E47" s="11" t="inlineStr">
        <is>
          <t>A</t>
        </is>
      </c>
      <c r="F47" s="23" t="n">
        <v>183976</v>
      </c>
      <c r="G47" s="11" t="inlineStr">
        <is>
          <t>07-08-2026</t>
        </is>
      </c>
      <c r="H47" s="11" t="inlineStr">
        <is>
          <t>00001-00053308</t>
        </is>
      </c>
      <c r="I47" s="23" t="n">
        <v>183976</v>
      </c>
      <c r="J47" s="11" t="inlineStr">
        <is>
          <t>12-08-2026</t>
        </is>
      </c>
      <c r="K47" s="11" t="inlineStr">
        <is>
          <t>Débito automático</t>
        </is>
      </c>
      <c r="L47" s="11" t="n"/>
      <c r="M47" s="31" t="n">
        <v>5</v>
      </c>
      <c r="N47" s="32">
        <f>F47/29876923.16</f>
        <v/>
      </c>
    </row>
    <row r="48">
      <c r="A48" s="27" t="inlineStr">
        <is>
          <t>Total</t>
        </is>
      </c>
      <c r="B48" s="35" t="n"/>
      <c r="C48" s="35" t="n"/>
      <c r="D48" s="35" t="n"/>
      <c r="E48" s="35" t="n"/>
      <c r="F48" s="28">
        <f>SUM(F5:F47)</f>
        <v/>
      </c>
      <c r="G48" s="35" t="n"/>
      <c r="H48" s="35" t="n"/>
      <c r="I48" s="36">
        <f>SUM(I5:I47)</f>
        <v/>
      </c>
      <c r="J48" s="35" t="n"/>
      <c r="K48" s="35" t="n"/>
      <c r="L48" s="35" t="n"/>
      <c r="M48" s="35" t="n"/>
      <c r="N48" s="35" t="n"/>
    </row>
  </sheetData>
  <autoFilter ref="A4:N4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8FA3BF"/>
    <outlinePr summaryBelow="1" summaryRight="1"/>
    <pageSetUpPr/>
  </sheetPr>
  <dimension ref="A1:K4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26" customWidth="1" min="2" max="2"/>
    <col width="30" customWidth="1" min="3" max="3"/>
    <col width="70" customWidth="1" min="4" max="4"/>
    <col width="5" customWidth="1" min="5" max="5"/>
    <col width="16" customWidth="1" min="6" max="6"/>
    <col width="12" customWidth="1" min="7" max="7"/>
    <col width="12" customWidth="1" min="8" max="8"/>
    <col width="18" customWidth="1" min="9" max="9"/>
    <col width="10" customWidth="1" min="10" max="10"/>
    <col width="9" customWidth="1" min="11" max="11"/>
  </cols>
  <sheetData>
    <row r="1">
      <c r="A1" s="1" t="inlineStr">
        <is>
          <t>Gastos Julio detalle</t>
        </is>
      </c>
    </row>
    <row r="2">
      <c r="A2" s="2" t="inlineStr">
        <is>
          <t>Las 44 líneas de la liquidación de julio (mes de contraste). Naranja = pagado en efectivo; amarillo = atraso o pago anterior a la factura.</t>
        </is>
      </c>
    </row>
    <row r="4" ht="30" customHeight="1">
      <c r="A4" s="4" t="inlineStr">
        <is>
          <t>#</t>
        </is>
      </c>
      <c r="B4" s="4" t="inlineStr">
        <is>
          <t>Rubro</t>
        </is>
      </c>
      <c r="C4" s="4" t="inlineStr">
        <is>
          <t>Proveedor</t>
        </is>
      </c>
      <c r="D4" s="4" t="inlineStr">
        <is>
          <t>Concepto</t>
        </is>
      </c>
      <c r="E4" s="4" t="inlineStr">
        <is>
          <t>Col.</t>
        </is>
      </c>
      <c r="F4" s="4" t="inlineStr">
        <is>
          <t>Importe pagado</t>
        </is>
      </c>
      <c r="G4" s="4" t="inlineStr">
        <is>
          <t>Fecha factura</t>
        </is>
      </c>
      <c r="H4" s="4" t="inlineStr">
        <is>
          <t>Fecha pago</t>
        </is>
      </c>
      <c r="I4" s="4" t="inlineStr">
        <is>
          <t>Forma de pago</t>
        </is>
      </c>
      <c r="J4" s="4" t="inlineStr">
        <is>
          <t>Días factura→pago</t>
        </is>
      </c>
      <c r="K4" s="4" t="inlineStr">
        <is>
          <t>% del mes</t>
        </is>
      </c>
    </row>
    <row r="5" ht="42" customHeight="1">
      <c r="A5" s="11" t="n">
        <v>1</v>
      </c>
      <c r="B5" s="11" t="inlineStr">
        <is>
          <t>SUELDOS Y CARGAS SOCIALES</t>
        </is>
      </c>
      <c r="C5" s="11" t="inlineStr">
        <is>
          <t>ARCA</t>
        </is>
      </c>
      <c r="D5" s="11" t="inlineStr">
        <is>
          <t>Retención SIRE IVA s/ FC 4776 Cooperativa C.S.I. (mayo 2026)</t>
        </is>
      </c>
      <c r="E5" s="11" t="inlineStr">
        <is>
          <t>A</t>
        </is>
      </c>
      <c r="F5" s="23" t="n">
        <v>255132.48</v>
      </c>
      <c r="G5" s="11" t="n"/>
      <c r="H5" s="11" t="inlineStr">
        <is>
          <t>02-07-2026</t>
        </is>
      </c>
      <c r="I5" s="11" t="inlineStr">
        <is>
          <t>Transferencia</t>
        </is>
      </c>
      <c r="J5" s="31" t="n"/>
      <c r="K5" s="32">
        <f>F5/32543124.90</f>
        <v/>
      </c>
    </row>
    <row r="6" ht="42" customHeight="1">
      <c r="A6" s="11" t="n">
        <v>2</v>
      </c>
      <c r="B6" s="11" t="inlineStr">
        <is>
          <t>SUELDOS Y CARGAS SOCIALES</t>
        </is>
      </c>
      <c r="C6" s="11" t="inlineStr">
        <is>
          <t>ARCA</t>
        </is>
      </c>
      <c r="D6" s="11" t="inlineStr">
        <is>
          <t>F.931 contribuciones y aportes - período Mayo 2026</t>
        </is>
      </c>
      <c r="E6" s="11" t="inlineStr">
        <is>
          <t>A</t>
        </is>
      </c>
      <c r="F6" s="23" t="n">
        <v>3066158.25</v>
      </c>
      <c r="G6" s="11" t="n"/>
      <c r="H6" s="11" t="inlineStr">
        <is>
          <t>15-07-2026</t>
        </is>
      </c>
      <c r="I6" s="11" t="inlineStr">
        <is>
          <t>Transferencia</t>
        </is>
      </c>
      <c r="J6" s="31" t="n"/>
      <c r="K6" s="32">
        <f>F6/32543124.90</f>
        <v/>
      </c>
    </row>
    <row r="7" ht="42" customHeight="1">
      <c r="A7" s="11" t="n">
        <v>3</v>
      </c>
      <c r="B7" s="11" t="inlineStr">
        <is>
          <t>SUELDOS Y CARGAS SOCIALES</t>
        </is>
      </c>
      <c r="C7" s="11" t="inlineStr">
        <is>
          <t>FATERYH</t>
        </is>
      </c>
      <c r="D7" s="11" t="inlineStr">
        <is>
          <t>Aporte y contribución solidaria - Junio 2026</t>
        </is>
      </c>
      <c r="E7" s="11" t="inlineStr">
        <is>
          <t>A</t>
        </is>
      </c>
      <c r="F7" s="23" t="n">
        <v>570647.58</v>
      </c>
      <c r="G7" s="11" t="n"/>
      <c r="H7" s="11" t="inlineStr">
        <is>
          <t>13-07-2026</t>
        </is>
      </c>
      <c r="I7" s="11" t="inlineStr">
        <is>
          <t>Transferencia</t>
        </is>
      </c>
      <c r="J7" s="31" t="n"/>
      <c r="K7" s="32">
        <f>F7/32543124.90</f>
        <v/>
      </c>
    </row>
    <row r="8" ht="42" customHeight="1">
      <c r="A8" s="11" t="n">
        <v>4</v>
      </c>
      <c r="B8" s="11" t="inlineStr">
        <is>
          <t>SUELDOS Y CARGAS SOCIALES</t>
        </is>
      </c>
      <c r="C8" s="11" t="inlineStr">
        <is>
          <t>SERACARH</t>
        </is>
      </c>
      <c r="D8" s="11" t="inlineStr">
        <is>
          <t>Contribución - Junio 2026</t>
        </is>
      </c>
      <c r="E8" s="11" t="inlineStr">
        <is>
          <t>A</t>
        </is>
      </c>
      <c r="F8" s="23" t="n">
        <v>32721.2</v>
      </c>
      <c r="G8" s="11" t="n"/>
      <c r="H8" s="11" t="inlineStr">
        <is>
          <t>13-07-2026</t>
        </is>
      </c>
      <c r="I8" s="11" t="inlineStr">
        <is>
          <t>Transferencia</t>
        </is>
      </c>
      <c r="J8" s="31" t="n"/>
      <c r="K8" s="32">
        <f>F8/32543124.90</f>
        <v/>
      </c>
    </row>
    <row r="9" ht="42" customHeight="1">
      <c r="A9" s="11" t="n">
        <v>5</v>
      </c>
      <c r="B9" s="11" t="inlineStr">
        <is>
          <t>SUELDOS Y CARGAS SOCIALES</t>
        </is>
      </c>
      <c r="C9" s="11" t="inlineStr">
        <is>
          <t>SUTERH</t>
        </is>
      </c>
      <c r="D9" s="11" t="inlineStr">
        <is>
          <t>Aporte y cuota sindical - Junio 2026</t>
        </is>
      </c>
      <c r="E9" s="11" t="inlineStr">
        <is>
          <t>A</t>
        </is>
      </c>
      <c r="F9" s="23" t="n">
        <v>294490.78</v>
      </c>
      <c r="G9" s="11" t="n"/>
      <c r="H9" s="11" t="inlineStr">
        <is>
          <t>13-07-2026</t>
        </is>
      </c>
      <c r="I9" s="11" t="inlineStr">
        <is>
          <t>Transferencia</t>
        </is>
      </c>
      <c r="J9" s="31" t="n"/>
      <c r="K9" s="32">
        <f>F9/32543124.90</f>
        <v/>
      </c>
    </row>
    <row r="10" ht="42" customHeight="1">
      <c r="A10" s="11" t="n">
        <v>6</v>
      </c>
      <c r="B10" s="11" t="inlineStr">
        <is>
          <t>SUELDOS Y CARGAS SOCIALES</t>
        </is>
      </c>
      <c r="C10" s="11" t="inlineStr">
        <is>
          <t>Consorcio Rivadavia 2069 (sueldos)</t>
        </is>
      </c>
      <c r="D10" s="11" t="inlineStr">
        <is>
          <t>Sueldo + SAC Heres Miguel Ángel - Junio 2026</t>
        </is>
      </c>
      <c r="E10" s="11" t="inlineStr">
        <is>
          <t>A</t>
        </is>
      </c>
      <c r="F10" s="23" t="n">
        <v>2370332</v>
      </c>
      <c r="G10" s="11" t="n"/>
      <c r="H10" s="11" t="inlineStr">
        <is>
          <t>01-07-2026</t>
        </is>
      </c>
      <c r="I10" s="11" t="inlineStr">
        <is>
          <t>Transferencia</t>
        </is>
      </c>
      <c r="J10" s="31" t="n"/>
      <c r="K10" s="32">
        <f>F10/32543124.90</f>
        <v/>
      </c>
    </row>
    <row r="11" ht="42" customHeight="1">
      <c r="A11" s="11" t="n">
        <v>7</v>
      </c>
      <c r="B11" s="11" t="inlineStr">
        <is>
          <t>SUELDOS Y CARGAS SOCIALES</t>
        </is>
      </c>
      <c r="C11" s="11" t="inlineStr">
        <is>
          <t>Consorcio Rivadavia 2069 (sueldos)</t>
        </is>
      </c>
      <c r="D11" s="11" t="inlineStr">
        <is>
          <t>Sueldo + SAC Gonzales Ramón - Junio 2026</t>
        </is>
      </c>
      <c r="E11" s="11" t="inlineStr">
        <is>
          <t>A</t>
        </is>
      </c>
      <c r="F11" s="23" t="n">
        <v>2750537</v>
      </c>
      <c r="G11" s="11" t="n"/>
      <c r="H11" s="11" t="inlineStr">
        <is>
          <t>01-07-2026</t>
        </is>
      </c>
      <c r="I11" s="11" t="inlineStr">
        <is>
          <t>Transferencia</t>
        </is>
      </c>
      <c r="J11" s="31" t="n"/>
      <c r="K11" s="32">
        <f>F11/32543124.90</f>
        <v/>
      </c>
    </row>
    <row r="12" ht="42" customHeight="1">
      <c r="A12" s="11" t="n">
        <v>8</v>
      </c>
      <c r="B12" s="11" t="inlineStr">
        <is>
          <t>MANTENIMIENTOS EN UNIDADES</t>
        </is>
      </c>
      <c r="C12" s="11" t="inlineStr">
        <is>
          <t>GOMEZ PABLO RODOLFO</t>
        </is>
      </c>
      <c r="D12" s="11" t="inlineStr">
        <is>
          <t>Mampostería y colocación de venecitas en UF 14-F</t>
        </is>
      </c>
      <c r="E12" s="11" t="inlineStr">
        <is>
          <t>A</t>
        </is>
      </c>
      <c r="F12" s="23" t="n">
        <v>320000</v>
      </c>
      <c r="G12" s="11" t="inlineStr">
        <is>
          <t>01-07-2026</t>
        </is>
      </c>
      <c r="H12" s="11" t="inlineStr">
        <is>
          <t>02-07-2026</t>
        </is>
      </c>
      <c r="I12" s="11" t="inlineStr">
        <is>
          <t>Transferencia</t>
        </is>
      </c>
      <c r="J12" s="31" t="n">
        <v>1</v>
      </c>
      <c r="K12" s="32">
        <f>F12/32543124.90</f>
        <v/>
      </c>
    </row>
    <row r="13" ht="42" customHeight="1">
      <c r="A13" s="11" t="n">
        <v>9</v>
      </c>
      <c r="B13" s="11" t="inlineStr">
        <is>
          <t>MANTENIMIENTOS EN UNIDADES</t>
        </is>
      </c>
      <c r="C13" s="11" t="inlineStr">
        <is>
          <t>LO &amp; CO S.A.</t>
        </is>
      </c>
      <c r="D13" s="11" t="inlineStr">
        <is>
          <t>Porcelanato 60x120 Strazza para UF 13-B (material)</t>
        </is>
      </c>
      <c r="E13" s="11" t="inlineStr">
        <is>
          <t>A</t>
        </is>
      </c>
      <c r="F13" s="23" t="n">
        <v>2003457.01</v>
      </c>
      <c r="G13" s="11" t="inlineStr">
        <is>
          <t>11-07-2026</t>
        </is>
      </c>
      <c r="H13" s="11" t="inlineStr">
        <is>
          <t>11-07-2026</t>
        </is>
      </c>
      <c r="I13" s="34" t="inlineStr">
        <is>
          <t>Efectivo (Caja)</t>
        </is>
      </c>
      <c r="J13" s="31" t="n">
        <v>0</v>
      </c>
      <c r="K13" s="32">
        <f>F13/32543124.90</f>
        <v/>
      </c>
    </row>
    <row r="14" ht="42" customHeight="1">
      <c r="A14" s="11" t="n">
        <v>10</v>
      </c>
      <c r="B14" s="11" t="inlineStr">
        <is>
          <t>MANTENIMIENTOS EN UNIDADES</t>
        </is>
      </c>
      <c r="C14" s="11" t="inlineStr">
        <is>
          <t>LOPEZ RAMIREZ VIDAL</t>
        </is>
      </c>
      <c r="D14" s="11" t="inlineStr">
        <is>
          <t>Lijado y plastificado de pisos UF 12-B (saldo de $400.000)</t>
        </is>
      </c>
      <c r="E14" s="11" t="inlineStr">
        <is>
          <t>A</t>
        </is>
      </c>
      <c r="F14" s="23" t="n">
        <v>200000</v>
      </c>
      <c r="G14" s="11" t="inlineStr">
        <is>
          <t>23-06-2026</t>
        </is>
      </c>
      <c r="H14" s="11" t="inlineStr">
        <is>
          <t>01-07-2026</t>
        </is>
      </c>
      <c r="I14" s="11" t="inlineStr">
        <is>
          <t>Transferencia</t>
        </is>
      </c>
      <c r="J14" s="31" t="n">
        <v>8</v>
      </c>
      <c r="K14" s="32">
        <f>F14/32543124.90</f>
        <v/>
      </c>
    </row>
    <row r="15" ht="42" customHeight="1">
      <c r="A15" s="11" t="n">
        <v>11</v>
      </c>
      <c r="B15" s="11" t="inlineStr">
        <is>
          <t>MANTENIMIENTOS EN UNIDADES</t>
        </is>
      </c>
      <c r="C15" s="11" t="inlineStr">
        <is>
          <t>PEÑALOZA ALEJANDRO ROBERTO</t>
        </is>
      </c>
      <c r="D15" s="11" t="inlineStr">
        <is>
          <t>Anticipo acopio materiales columna calefacción sector F (8-F a 12-F). Factura 24-07 pagada 13-07</t>
        </is>
      </c>
      <c r="E15" s="11" t="inlineStr">
        <is>
          <t>A</t>
        </is>
      </c>
      <c r="F15" s="23" t="n">
        <v>5000000</v>
      </c>
      <c r="G15" s="11" t="inlineStr">
        <is>
          <t>24-07-2026</t>
        </is>
      </c>
      <c r="H15" s="11" t="inlineStr">
        <is>
          <t>13-07-2026</t>
        </is>
      </c>
      <c r="I15" s="11" t="inlineStr">
        <is>
          <t>Transferencia</t>
        </is>
      </c>
      <c r="J15" s="33" t="n">
        <v>-11</v>
      </c>
      <c r="K15" s="32">
        <f>F15/32543124.90</f>
        <v/>
      </c>
    </row>
    <row r="16" ht="42" customHeight="1">
      <c r="A16" s="11" t="n">
        <v>12</v>
      </c>
      <c r="B16" s="11" t="inlineStr">
        <is>
          <t>MANTENIMIENTOS EN UNIDADES</t>
        </is>
      </c>
      <c r="C16" s="11" t="inlineStr">
        <is>
          <t>SACZEWICZYK MARIA EUGENIA</t>
        </is>
      </c>
      <c r="D16" s="11" t="inlineStr">
        <is>
          <t>Pago a cuenta porcelanato UF 13-B (total $4.552.000)</t>
        </is>
      </c>
      <c r="E16" s="11" t="inlineStr">
        <is>
          <t>A</t>
        </is>
      </c>
      <c r="F16" s="23" t="n">
        <v>2000000</v>
      </c>
      <c r="G16" s="11" t="inlineStr">
        <is>
          <t>27-07-2026</t>
        </is>
      </c>
      <c r="H16" s="11" t="inlineStr">
        <is>
          <t>23-07-2026</t>
        </is>
      </c>
      <c r="I16" s="34" t="inlineStr">
        <is>
          <t>Efectivo (Caja)</t>
        </is>
      </c>
      <c r="J16" s="33" t="n">
        <v>-4</v>
      </c>
      <c r="K16" s="32">
        <f>F16/32543124.90</f>
        <v/>
      </c>
    </row>
    <row r="17" ht="42" customHeight="1">
      <c r="A17" s="11" t="n">
        <v>13</v>
      </c>
      <c r="B17" s="11" t="inlineStr">
        <is>
          <t>MANTENIMIENTOS EN UNIDADES</t>
        </is>
      </c>
      <c r="C17" s="11" t="inlineStr">
        <is>
          <t>VARAS GILBERTO GABRIEL</t>
        </is>
      </c>
      <c r="D17" s="11" t="inlineStr">
        <is>
          <t>Cambio columna agua fría entrepiso a UF 14-E y alimentación baño UF 14-F</t>
        </is>
      </c>
      <c r="E17" s="11" t="inlineStr">
        <is>
          <t>A</t>
        </is>
      </c>
      <c r="F17" s="23" t="n">
        <v>680000</v>
      </c>
      <c r="G17" s="11" t="inlineStr">
        <is>
          <t>30-06-2026</t>
        </is>
      </c>
      <c r="H17" s="11" t="inlineStr">
        <is>
          <t>02-07-2026</t>
        </is>
      </c>
      <c r="I17" s="11" t="inlineStr">
        <is>
          <t>Transferencia</t>
        </is>
      </c>
      <c r="J17" s="31" t="n">
        <v>2</v>
      </c>
      <c r="K17" s="32">
        <f>F17/32543124.90</f>
        <v/>
      </c>
    </row>
    <row r="18" ht="42" customHeight="1">
      <c r="A18" s="11" t="n">
        <v>14</v>
      </c>
      <c r="B18" s="11" t="inlineStr">
        <is>
          <t>IMPUESTOS</t>
        </is>
      </c>
      <c r="C18" s="11" t="inlineStr">
        <is>
          <t>AGIP-ABL</t>
        </is>
      </c>
      <c r="D18" s="11" t="inlineStr">
        <is>
          <t>ABL partida 2813079 - Julio</t>
        </is>
      </c>
      <c r="E18" s="11" t="inlineStr">
        <is>
          <t>B</t>
        </is>
      </c>
      <c r="F18" s="23" t="n">
        <v>350657.78</v>
      </c>
      <c r="G18" s="11" t="n"/>
      <c r="H18" s="11" t="inlineStr">
        <is>
          <t>02-07-2026</t>
        </is>
      </c>
      <c r="I18" s="11" t="inlineStr">
        <is>
          <t>Transferencia</t>
        </is>
      </c>
      <c r="J18" s="31" t="n"/>
      <c r="K18" s="32">
        <f>F18/32543124.90</f>
        <v/>
      </c>
    </row>
    <row r="19" ht="42" customHeight="1">
      <c r="A19" s="11" t="n">
        <v>15</v>
      </c>
      <c r="B19" s="11" t="inlineStr">
        <is>
          <t>SERVICIOS PUBLICOS</t>
        </is>
      </c>
      <c r="C19" s="11" t="inlineStr">
        <is>
          <t>EDESUR</t>
        </is>
      </c>
      <c r="D19" s="11" t="inlineStr">
        <is>
          <t>Energía 11/06 al 15/07/2026 (cliente 80052153)</t>
        </is>
      </c>
      <c r="E19" s="11" t="inlineStr">
        <is>
          <t>A</t>
        </is>
      </c>
      <c r="F19" s="23" t="n">
        <v>1582033.54</v>
      </c>
      <c r="G19" s="11" t="inlineStr">
        <is>
          <t>15-07-2026</t>
        </is>
      </c>
      <c r="H19" s="11" t="inlineStr">
        <is>
          <t>20-07-2026</t>
        </is>
      </c>
      <c r="I19" s="11" t="inlineStr">
        <is>
          <t>Transferencia</t>
        </is>
      </c>
      <c r="J19" s="31" t="n">
        <v>5</v>
      </c>
      <c r="K19" s="32">
        <f>F19/32543124.90</f>
        <v/>
      </c>
    </row>
    <row r="20" ht="42" customHeight="1">
      <c r="A20" s="11" t="n">
        <v>16</v>
      </c>
      <c r="B20" s="11" t="inlineStr">
        <is>
          <t>SERVICIOS PUBLICOS</t>
        </is>
      </c>
      <c r="C20" s="11" t="inlineStr">
        <is>
          <t>METROGAS</t>
        </is>
      </c>
      <c r="D20" s="11" t="inlineStr">
        <is>
          <t>Gas cuenta principal, liq. 2/2 bimestre 03/2026</t>
        </is>
      </c>
      <c r="E20" s="11" t="inlineStr">
        <is>
          <t>D</t>
        </is>
      </c>
      <c r="F20" s="23" t="n">
        <v>373073.82</v>
      </c>
      <c r="G20" s="11" t="inlineStr">
        <is>
          <t>30-06-2026</t>
        </is>
      </c>
      <c r="H20" s="11" t="inlineStr">
        <is>
          <t>13-07-2026</t>
        </is>
      </c>
      <c r="I20" s="11" t="inlineStr">
        <is>
          <t>Débito automático</t>
        </is>
      </c>
      <c r="J20" s="31" t="n">
        <v>13</v>
      </c>
      <c r="K20" s="32">
        <f>F20/32543124.90</f>
        <v/>
      </c>
    </row>
    <row r="21" ht="42" customHeight="1">
      <c r="A21" s="11" t="n">
        <v>17</v>
      </c>
      <c r="B21" s="11" t="inlineStr">
        <is>
          <t>SERVICIOS PUBLICOS</t>
        </is>
      </c>
      <c r="C21" s="11" t="inlineStr">
        <is>
          <t>AYSA</t>
        </is>
      </c>
      <c r="D21" s="11" t="inlineStr">
        <is>
          <t>Agua 07/07 al 05/08/2026</t>
        </is>
      </c>
      <c r="E21" s="11" t="inlineStr">
        <is>
          <t>B</t>
        </is>
      </c>
      <c r="F21" s="23" t="n">
        <v>229965.57</v>
      </c>
      <c r="G21" s="11" t="inlineStr">
        <is>
          <t>06-06-2026</t>
        </is>
      </c>
      <c r="H21" s="11" t="inlineStr">
        <is>
          <t>06-07-2026</t>
        </is>
      </c>
      <c r="I21" s="11" t="inlineStr">
        <is>
          <t>Débito automático</t>
        </is>
      </c>
      <c r="J21" s="31" t="n">
        <v>30</v>
      </c>
      <c r="K21" s="32">
        <f>F21/32543124.90</f>
        <v/>
      </c>
    </row>
    <row r="22" ht="42" customHeight="1">
      <c r="A22" s="11" t="n">
        <v>18</v>
      </c>
      <c r="B22" s="11" t="inlineStr">
        <is>
          <t>SERVICIOS PUBLICOS</t>
        </is>
      </c>
      <c r="C22" s="11" t="inlineStr">
        <is>
          <t>EDESUR</t>
        </is>
      </c>
      <c r="D22" s="11" t="inlineStr">
        <is>
          <t>Energía cliente 50788 medidor 4570615</t>
        </is>
      </c>
      <c r="E22" s="11" t="inlineStr">
        <is>
          <t>A</t>
        </is>
      </c>
      <c r="F22" s="23" t="n">
        <v>255952.3</v>
      </c>
      <c r="G22" s="11" t="inlineStr">
        <is>
          <t>15-07-2026</t>
        </is>
      </c>
      <c r="H22" s="11" t="inlineStr">
        <is>
          <t>30-07-2026</t>
        </is>
      </c>
      <c r="I22" s="11" t="inlineStr">
        <is>
          <t>Débito automático</t>
        </is>
      </c>
      <c r="J22" s="31" t="n">
        <v>15</v>
      </c>
      <c r="K22" s="32">
        <f>F22/32543124.90</f>
        <v/>
      </c>
    </row>
    <row r="23" ht="42" customHeight="1">
      <c r="A23" s="11" t="n">
        <v>19</v>
      </c>
      <c r="B23" s="11" t="inlineStr">
        <is>
          <t>ABONOS Y SERVICIOS</t>
        </is>
      </c>
      <c r="C23" s="11" t="inlineStr">
        <is>
          <t>ASCENSORES LAUFKEN</t>
        </is>
      </c>
      <c r="D23" s="11" t="inlineStr">
        <is>
          <t>Abono ascensores junio</t>
        </is>
      </c>
      <c r="E23" s="11" t="inlineStr">
        <is>
          <t>A</t>
        </is>
      </c>
      <c r="F23" s="23" t="n">
        <v>442000</v>
      </c>
      <c r="G23" s="11" t="inlineStr">
        <is>
          <t>02-07-2026</t>
        </is>
      </c>
      <c r="H23" s="11" t="inlineStr">
        <is>
          <t>10-07-2026</t>
        </is>
      </c>
      <c r="I23" s="11" t="inlineStr">
        <is>
          <t>Transferencia</t>
        </is>
      </c>
      <c r="J23" s="31" t="n">
        <v>8</v>
      </c>
      <c r="K23" s="32">
        <f>F23/32543124.90</f>
        <v/>
      </c>
    </row>
    <row r="24" ht="42" customHeight="1">
      <c r="A24" s="11" t="n">
        <v>20</v>
      </c>
      <c r="B24" s="11" t="inlineStr">
        <is>
          <t>ABONOS Y SERVICIOS</t>
        </is>
      </c>
      <c r="C24" s="11" t="inlineStr">
        <is>
          <t>ASCENSORES LAUFKEN</t>
        </is>
      </c>
      <c r="D24" s="11" t="inlineStr">
        <is>
          <t>Ascensor 4: saldo 50% reparación de puerta (presup. 40595)</t>
        </is>
      </c>
      <c r="E24" s="11" t="inlineStr">
        <is>
          <t>A</t>
        </is>
      </c>
      <c r="F24" s="23" t="n">
        <v>605000</v>
      </c>
      <c r="G24" s="11" t="inlineStr">
        <is>
          <t>02-07-2026</t>
        </is>
      </c>
      <c r="H24" s="11" t="inlineStr">
        <is>
          <t>10-07-2026</t>
        </is>
      </c>
      <c r="I24" s="11" t="inlineStr">
        <is>
          <t>Transferencia</t>
        </is>
      </c>
      <c r="J24" s="31" t="n">
        <v>8</v>
      </c>
      <c r="K24" s="32">
        <f>F24/32543124.90</f>
        <v/>
      </c>
    </row>
    <row r="25" ht="42" customHeight="1">
      <c r="A25" s="11" t="n">
        <v>21</v>
      </c>
      <c r="B25" s="11" t="inlineStr">
        <is>
          <t>ABONOS Y SERVICIOS</t>
        </is>
      </c>
      <c r="C25" s="11" t="inlineStr">
        <is>
          <t>COOPERATIVA DE TRABAJO C.S.I.</t>
        </is>
      </c>
      <c r="D25" s="11" t="inlineStr">
        <is>
          <t>Seguridad FC 44833 junio (total $2.952.305,40 menos ret. $256.260,11)</t>
        </is>
      </c>
      <c r="E25" s="11" t="inlineStr">
        <is>
          <t>A</t>
        </is>
      </c>
      <c r="F25" s="23" t="n">
        <v>2696045.29</v>
      </c>
      <c r="G25" s="11" t="n"/>
      <c r="H25" s="11" t="inlineStr">
        <is>
          <t>29-07-2026</t>
        </is>
      </c>
      <c r="I25" s="34" t="inlineStr">
        <is>
          <t>Efectivo (Caja)</t>
        </is>
      </c>
      <c r="J25" s="31" t="n"/>
      <c r="K25" s="32">
        <f>F25/32543124.90</f>
        <v/>
      </c>
    </row>
    <row r="26" ht="42" customHeight="1">
      <c r="A26" s="11" t="n">
        <v>22</v>
      </c>
      <c r="B26" s="11" t="inlineStr">
        <is>
          <t>ABONOS Y SERVICIOS</t>
        </is>
      </c>
      <c r="C26" s="11" t="inlineStr">
        <is>
          <t>DESTAPACIONES EL LEON</t>
        </is>
      </c>
      <c r="D26" s="11" t="inlineStr">
        <is>
          <t>Abono destapaciones julio</t>
        </is>
      </c>
      <c r="E26" s="11" t="inlineStr">
        <is>
          <t>A</t>
        </is>
      </c>
      <c r="F26" s="23" t="n">
        <v>389000</v>
      </c>
      <c r="G26" s="11" t="inlineStr">
        <is>
          <t>01-07-2026</t>
        </is>
      </c>
      <c r="H26" s="11" t="inlineStr">
        <is>
          <t>03-07-2026</t>
        </is>
      </c>
      <c r="I26" s="11" t="inlineStr">
        <is>
          <t>Transferencia</t>
        </is>
      </c>
      <c r="J26" s="31" t="n">
        <v>2</v>
      </c>
      <c r="K26" s="32">
        <f>F26/32543124.90</f>
        <v/>
      </c>
    </row>
    <row r="27" ht="42" customHeight="1">
      <c r="A27" s="11" t="n">
        <v>23</v>
      </c>
      <c r="B27" s="11" t="inlineStr">
        <is>
          <t>ABONOS Y SERVICIOS</t>
        </is>
      </c>
      <c r="C27" s="11" t="inlineStr">
        <is>
          <t>FLOW</t>
        </is>
      </c>
      <c r="D27" s="11" t="inlineStr">
        <is>
          <t>Internet cámaras julio</t>
        </is>
      </c>
      <c r="E27" s="11" t="inlineStr">
        <is>
          <t>A</t>
        </is>
      </c>
      <c r="F27" s="23" t="n">
        <v>78966.19</v>
      </c>
      <c r="G27" s="11" t="n"/>
      <c r="H27" s="11" t="inlineStr">
        <is>
          <t>02-07-2026</t>
        </is>
      </c>
      <c r="I27" s="11" t="inlineStr">
        <is>
          <t>Transferencia</t>
        </is>
      </c>
      <c r="J27" s="31" t="n"/>
      <c r="K27" s="32">
        <f>F27/32543124.90</f>
        <v/>
      </c>
    </row>
    <row r="28" ht="42" customHeight="1">
      <c r="A28" s="11" t="n">
        <v>24</v>
      </c>
      <c r="B28" s="11" t="inlineStr">
        <is>
          <t>ABONOS Y SERVICIOS</t>
        </is>
      </c>
      <c r="C28" s="11" t="inlineStr">
        <is>
          <t>GRUPO CONTROLSEG</t>
        </is>
      </c>
      <c r="D28" s="11" t="inlineStr">
        <is>
          <t>Abono control de acceso julio</t>
        </is>
      </c>
      <c r="E28" s="11" t="inlineStr">
        <is>
          <t>A</t>
        </is>
      </c>
      <c r="F28" s="23" t="n">
        <v>55000</v>
      </c>
      <c r="G28" s="11" t="inlineStr">
        <is>
          <t>01-07-2026</t>
        </is>
      </c>
      <c r="H28" s="11" t="inlineStr">
        <is>
          <t>02-07-2026</t>
        </is>
      </c>
      <c r="I28" s="11" t="inlineStr">
        <is>
          <t>Transferencia</t>
        </is>
      </c>
      <c r="J28" s="31" t="n">
        <v>1</v>
      </c>
      <c r="K28" s="32">
        <f>F28/32543124.90</f>
        <v/>
      </c>
    </row>
    <row r="29" ht="42" customHeight="1">
      <c r="A29" s="11" t="n">
        <v>25</v>
      </c>
      <c r="B29" s="11" t="inlineStr">
        <is>
          <t>ABONOS Y SERVICIOS</t>
        </is>
      </c>
      <c r="C29" s="11" t="inlineStr">
        <is>
          <t>MAGNUM FUMIGACIONES (Escuchuri)</t>
        </is>
      </c>
      <c r="D29" s="11" t="inlineStr">
        <is>
          <t>Abono desinsectación abril (2 visitas) / desratización</t>
        </is>
      </c>
      <c r="E29" s="11" t="inlineStr">
        <is>
          <t>A</t>
        </is>
      </c>
      <c r="F29" s="23" t="n">
        <v>229000</v>
      </c>
      <c r="G29" s="11" t="inlineStr">
        <is>
          <t>14-07-2026</t>
        </is>
      </c>
      <c r="H29" s="11" t="inlineStr">
        <is>
          <t>10-07-2026</t>
        </is>
      </c>
      <c r="I29" s="11" t="inlineStr">
        <is>
          <t>Transferencia</t>
        </is>
      </c>
      <c r="J29" s="33" t="n">
        <v>-4</v>
      </c>
      <c r="K29" s="32">
        <f>F29/32543124.90</f>
        <v/>
      </c>
    </row>
    <row r="30" ht="42" customHeight="1">
      <c r="A30" s="11" t="n">
        <v>26</v>
      </c>
      <c r="B30" s="11" t="inlineStr">
        <is>
          <t>ABONOS Y SERVICIOS</t>
        </is>
      </c>
      <c r="C30" s="11" t="inlineStr">
        <is>
          <t>MARIO LEONARDO ROTH</t>
        </is>
      </c>
      <c r="D30" s="11" t="inlineStr">
        <is>
          <t>Certificación de equipos térmicos julio</t>
        </is>
      </c>
      <c r="E30" s="11" t="inlineStr">
        <is>
          <t>A</t>
        </is>
      </c>
      <c r="F30" s="23" t="n">
        <v>90000</v>
      </c>
      <c r="G30" s="11" t="inlineStr">
        <is>
          <t>16-07-2026</t>
        </is>
      </c>
      <c r="H30" s="11" t="inlineStr">
        <is>
          <t>20-07-2026</t>
        </is>
      </c>
      <c r="I30" s="11" t="inlineStr">
        <is>
          <t>Transferencia</t>
        </is>
      </c>
      <c r="J30" s="31" t="n">
        <v>4</v>
      </c>
      <c r="K30" s="32">
        <f>F30/32543124.90</f>
        <v/>
      </c>
    </row>
    <row r="31" ht="42" customHeight="1">
      <c r="A31" s="11" t="n">
        <v>27</v>
      </c>
      <c r="B31" s="11" t="inlineStr">
        <is>
          <t>ABONOS Y SERVICIOS</t>
        </is>
      </c>
      <c r="C31" s="11" t="inlineStr">
        <is>
          <t>MARIO LEONARDO ROTH</t>
        </is>
      </c>
      <c r="D31" s="11" t="inlineStr">
        <is>
          <t>Serpentinas 12-B / 13-B + cupla. Cuota de 3 (total $7.950.000)</t>
        </is>
      </c>
      <c r="E31" s="11" t="inlineStr">
        <is>
          <t>D</t>
        </is>
      </c>
      <c r="F31" s="23" t="n">
        <v>2650000</v>
      </c>
      <c r="G31" s="11" t="inlineStr">
        <is>
          <t>29-05-2026</t>
        </is>
      </c>
      <c r="H31" s="11" t="inlineStr">
        <is>
          <t>13-07-2026</t>
        </is>
      </c>
      <c r="I31" s="11" t="inlineStr">
        <is>
          <t>Transferencia</t>
        </is>
      </c>
      <c r="J31" s="31" t="n">
        <v>45</v>
      </c>
      <c r="K31" s="32">
        <f>F31/32543124.90</f>
        <v/>
      </c>
    </row>
    <row r="32" ht="42" customHeight="1">
      <c r="A32" s="11" t="n">
        <v>28</v>
      </c>
      <c r="B32" s="11" t="inlineStr">
        <is>
          <t>ABONOS Y SERVICIOS</t>
        </is>
      </c>
      <c r="C32" s="11" t="inlineStr">
        <is>
          <t>METROGAS</t>
        </is>
      </c>
      <c r="D32" s="11" t="inlineStr">
        <is>
          <t>Gas cuenta secundaria, liq. 2/2 bimestre 03/2026</t>
        </is>
      </c>
      <c r="E32" s="11" t="inlineStr">
        <is>
          <t>A</t>
        </is>
      </c>
      <c r="F32" s="23" t="n">
        <v>39970.43</v>
      </c>
      <c r="G32" s="11" t="inlineStr">
        <is>
          <t>30-06-2026</t>
        </is>
      </c>
      <c r="H32" s="11" t="inlineStr">
        <is>
          <t>13-07-2026</t>
        </is>
      </c>
      <c r="I32" s="11" t="inlineStr">
        <is>
          <t>Débito automático</t>
        </is>
      </c>
      <c r="J32" s="31" t="n">
        <v>13</v>
      </c>
      <c r="K32" s="32">
        <f>F32/32543124.90</f>
        <v/>
      </c>
    </row>
    <row r="33" ht="42" customHeight="1">
      <c r="A33" s="11" t="n">
        <v>29</v>
      </c>
      <c r="B33" s="11" t="inlineStr">
        <is>
          <t>ABONOS Y SERVICIOS</t>
        </is>
      </c>
      <c r="C33" s="11" t="inlineStr">
        <is>
          <t>SOLUCIONES EN EXTINGUIDORES S.R.L.</t>
        </is>
      </c>
      <c r="D33" s="11" t="inlineStr">
        <is>
          <t>Mant. instalación Res. 405/AGC/19 Anexo IV</t>
        </is>
      </c>
      <c r="E33" s="11" t="inlineStr">
        <is>
          <t>A</t>
        </is>
      </c>
      <c r="F33" s="23" t="n">
        <v>93224.99000000001</v>
      </c>
      <c r="G33" s="11" t="inlineStr">
        <is>
          <t>08-07-2026</t>
        </is>
      </c>
      <c r="H33" s="11" t="inlineStr">
        <is>
          <t>16-07-2026</t>
        </is>
      </c>
      <c r="I33" s="11" t="inlineStr">
        <is>
          <t>Transferencia</t>
        </is>
      </c>
      <c r="J33" s="31" t="n">
        <v>8</v>
      </c>
      <c r="K33" s="32">
        <f>F33/32543124.90</f>
        <v/>
      </c>
    </row>
    <row r="34" ht="42" customHeight="1">
      <c r="A34" s="11" t="n">
        <v>30</v>
      </c>
      <c r="B34" s="11" t="inlineStr">
        <is>
          <t>GASTOS CONTABLES</t>
        </is>
      </c>
      <c r="C34" s="11" t="inlineStr">
        <is>
          <t>LUIS BELTRAN MONTASTRUC</t>
        </is>
      </c>
      <c r="D34" s="11" t="inlineStr">
        <is>
          <t>Honorarios liquidación sueldos y DDJJ - junio</t>
        </is>
      </c>
      <c r="E34" s="11" t="inlineStr">
        <is>
          <t>A</t>
        </is>
      </c>
      <c r="F34" s="23" t="n">
        <v>79600</v>
      </c>
      <c r="G34" s="11" t="inlineStr">
        <is>
          <t>15-07-2026</t>
        </is>
      </c>
      <c r="H34" s="11" t="inlineStr">
        <is>
          <t>10-07-2026</t>
        </is>
      </c>
      <c r="I34" s="11" t="inlineStr">
        <is>
          <t>Transferencia</t>
        </is>
      </c>
      <c r="J34" s="33" t="n">
        <v>-5</v>
      </c>
      <c r="K34" s="32">
        <f>F34/32543124.90</f>
        <v/>
      </c>
    </row>
    <row r="35" ht="42" customHeight="1">
      <c r="A35" s="11" t="n">
        <v>31</v>
      </c>
      <c r="B35" s="11" t="inlineStr">
        <is>
          <t>GASTOS CONTABLES</t>
        </is>
      </c>
      <c r="C35" s="11" t="inlineStr">
        <is>
          <t>LUIS BELTRAN MONTASTRUC</t>
        </is>
      </c>
      <c r="D35" s="11" t="inlineStr">
        <is>
          <t>Rúbrica libro sueldo digital 09-2025 a 03-2026</t>
        </is>
      </c>
      <c r="E35" s="11" t="inlineStr">
        <is>
          <t>A</t>
        </is>
      </c>
      <c r="F35" s="23" t="n">
        <v>56000</v>
      </c>
      <c r="G35" s="11" t="inlineStr">
        <is>
          <t>07-05-2026</t>
        </is>
      </c>
      <c r="H35" s="11" t="inlineStr">
        <is>
          <t>17-07-2026</t>
        </is>
      </c>
      <c r="I35" s="11" t="inlineStr">
        <is>
          <t>Transferencia</t>
        </is>
      </c>
      <c r="J35" s="33" t="n">
        <v>71</v>
      </c>
      <c r="K35" s="32">
        <f>F35/32543124.90</f>
        <v/>
      </c>
    </row>
    <row r="36" ht="42" customHeight="1">
      <c r="A36" s="11" t="n">
        <v>32</v>
      </c>
      <c r="B36" s="11" t="inlineStr">
        <is>
          <t>GASTOS BANCARIOS</t>
        </is>
      </c>
      <c r="C36" s="11" t="inlineStr">
        <is>
          <t>BANCO DE GALICIA</t>
        </is>
      </c>
      <c r="D36" s="11" t="inlineStr">
        <is>
          <t>Gastos bancarios 22/06 al 21/07/2026</t>
        </is>
      </c>
      <c r="E36" s="11" t="inlineStr">
        <is>
          <t>A</t>
        </is>
      </c>
      <c r="F36" s="23" t="n">
        <v>394545.83</v>
      </c>
      <c r="G36" s="11" t="n"/>
      <c r="H36" s="11" t="inlineStr">
        <is>
          <t>21-07-2026</t>
        </is>
      </c>
      <c r="I36" s="11" t="inlineStr">
        <is>
          <t>Débito automático</t>
        </is>
      </c>
      <c r="J36" s="31" t="n"/>
      <c r="K36" s="32">
        <f>F36/32543124.90</f>
        <v/>
      </c>
    </row>
    <row r="37" ht="42" customHeight="1">
      <c r="A37" s="11" t="n">
        <v>33</v>
      </c>
      <c r="B37" s="11" t="inlineStr">
        <is>
          <t>GASTOS DE LIMPIEZA</t>
        </is>
      </c>
      <c r="C37" s="11" t="inlineStr">
        <is>
          <t>SOLVER</t>
        </is>
      </c>
      <c r="D37" s="11" t="inlineStr">
        <is>
          <t>Artículos de limpieza y lámparas</t>
        </is>
      </c>
      <c r="E37" s="11" t="inlineStr">
        <is>
          <t>A</t>
        </is>
      </c>
      <c r="F37" s="23" t="n">
        <v>359992</v>
      </c>
      <c r="G37" s="11" t="inlineStr">
        <is>
          <t>06-07-2026</t>
        </is>
      </c>
      <c r="H37" s="11" t="inlineStr">
        <is>
          <t>07-07-2026</t>
        </is>
      </c>
      <c r="I37" s="11" t="inlineStr">
        <is>
          <t>Transferencia</t>
        </is>
      </c>
      <c r="J37" s="31" t="n">
        <v>1</v>
      </c>
      <c r="K37" s="32">
        <f>F37/32543124.90</f>
        <v/>
      </c>
    </row>
    <row r="38" ht="42" customHeight="1">
      <c r="A38" s="11" t="n">
        <v>34</v>
      </c>
      <c r="B38" s="11" t="inlineStr">
        <is>
          <t>GASTOS DE ADMINISTRACION</t>
        </is>
      </c>
      <c r="C38" s="11" t="inlineStr">
        <is>
          <t>GRACIELA MARTA CROCAMO</t>
        </is>
      </c>
      <c r="D38" s="11" t="inlineStr">
        <is>
          <t>Disposición 856: escaneo y subida de documentación - julio</t>
        </is>
      </c>
      <c r="E38" s="11" t="inlineStr">
        <is>
          <t>A</t>
        </is>
      </c>
      <c r="F38" s="23" t="n">
        <v>95000</v>
      </c>
      <c r="G38" s="11" t="n"/>
      <c r="H38" s="11" t="inlineStr">
        <is>
          <t>28-07-2026</t>
        </is>
      </c>
      <c r="I38" s="11" t="inlineStr">
        <is>
          <t>Transferencia</t>
        </is>
      </c>
      <c r="J38" s="31" t="n"/>
      <c r="K38" s="32">
        <f>F38/32543124.90</f>
        <v/>
      </c>
    </row>
    <row r="39" ht="42" customHeight="1">
      <c r="A39" s="11" t="n">
        <v>35</v>
      </c>
      <c r="B39" s="11" t="inlineStr">
        <is>
          <t>GASTOS DE ADMINISTRACION</t>
        </is>
      </c>
      <c r="C39" s="11" t="inlineStr">
        <is>
          <t>GRACIELA MARTA CROCAMO</t>
        </is>
      </c>
      <c r="D39" s="11" t="inlineStr">
        <is>
          <t>Honorarios administración julio</t>
        </is>
      </c>
      <c r="E39" s="11" t="inlineStr">
        <is>
          <t>A</t>
        </is>
      </c>
      <c r="F39" s="23" t="n">
        <v>711980</v>
      </c>
      <c r="G39" s="11" t="inlineStr">
        <is>
          <t>22-07-2026</t>
        </is>
      </c>
      <c r="H39" s="11" t="inlineStr">
        <is>
          <t>28-07-2026</t>
        </is>
      </c>
      <c r="I39" s="11" t="inlineStr">
        <is>
          <t>Transferencia</t>
        </is>
      </c>
      <c r="J39" s="31" t="n">
        <v>6</v>
      </c>
      <c r="K39" s="32">
        <f>F39/32543124.90</f>
        <v/>
      </c>
    </row>
    <row r="40" ht="42" customHeight="1">
      <c r="A40" s="11" t="n">
        <v>36</v>
      </c>
      <c r="B40" s="11" t="inlineStr">
        <is>
          <t>SEGUROS</t>
        </is>
      </c>
      <c r="C40" s="11" t="inlineStr">
        <is>
          <t>ALLIANZ SEGUROS</t>
        </is>
      </c>
      <c r="D40" s="11" t="inlineStr">
        <is>
          <t>Póliza integral - cuota 7/10</t>
        </is>
      </c>
      <c r="E40" s="11" t="inlineStr">
        <is>
          <t>A</t>
        </is>
      </c>
      <c r="F40" s="23" t="n">
        <v>268652</v>
      </c>
      <c r="G40" s="11" t="n"/>
      <c r="H40" s="11" t="inlineStr">
        <is>
          <t>06-07-2026</t>
        </is>
      </c>
      <c r="I40" s="11" t="inlineStr">
        <is>
          <t>Débito automático</t>
        </is>
      </c>
      <c r="J40" s="31" t="n"/>
      <c r="K40" s="32">
        <f>F40/32543124.90</f>
        <v/>
      </c>
    </row>
    <row r="41" ht="42" customHeight="1">
      <c r="A41" s="11" t="n">
        <v>37</v>
      </c>
      <c r="B41" s="11" t="inlineStr">
        <is>
          <t>SEGUROS</t>
        </is>
      </c>
      <c r="C41" s="11" t="inlineStr">
        <is>
          <t>ALLIANZ SEGUROS</t>
        </is>
      </c>
      <c r="D41" s="11" t="inlineStr">
        <is>
          <t>Endoso 1 - cuota 4/7</t>
        </is>
      </c>
      <c r="E41" s="11" t="inlineStr">
        <is>
          <t>A</t>
        </is>
      </c>
      <c r="F41" s="23" t="n">
        <v>8128</v>
      </c>
      <c r="G41" s="11" t="n"/>
      <c r="H41" s="11" t="inlineStr">
        <is>
          <t>06-07-2026</t>
        </is>
      </c>
      <c r="I41" s="11" t="inlineStr">
        <is>
          <t>Débito automático</t>
        </is>
      </c>
      <c r="J41" s="31" t="n"/>
      <c r="K41" s="32">
        <f>F41/32543124.90</f>
        <v/>
      </c>
    </row>
    <row r="42" ht="42" customHeight="1">
      <c r="A42" s="11" t="n">
        <v>38</v>
      </c>
      <c r="B42" s="11" t="inlineStr">
        <is>
          <t>SEGUROS</t>
        </is>
      </c>
      <c r="C42" s="11" t="inlineStr">
        <is>
          <t>ALLIANZ SEGUROS</t>
        </is>
      </c>
      <c r="D42" s="11" t="inlineStr">
        <is>
          <t>Endoso 2 (RC 650,1M) - cuota 3/6</t>
        </is>
      </c>
      <c r="E42" s="11" t="inlineStr">
        <is>
          <t>A</t>
        </is>
      </c>
      <c r="F42" s="23" t="n">
        <v>382377</v>
      </c>
      <c r="G42" s="11" t="n"/>
      <c r="H42" s="11" t="inlineStr">
        <is>
          <t>06-07-2026</t>
        </is>
      </c>
      <c r="I42" s="11" t="inlineStr">
        <is>
          <t>Débito automático</t>
        </is>
      </c>
      <c r="J42" s="31" t="n"/>
      <c r="K42" s="32">
        <f>F42/32543124.90</f>
        <v/>
      </c>
    </row>
    <row r="43" ht="42" customHeight="1">
      <c r="A43" s="11" t="n">
        <v>39</v>
      </c>
      <c r="B43" s="11" t="inlineStr">
        <is>
          <t>SEGUROS</t>
        </is>
      </c>
      <c r="C43" s="11" t="inlineStr">
        <is>
          <t>ALLIANZ SEGUROS</t>
        </is>
      </c>
      <c r="D43" s="11" t="inlineStr">
        <is>
          <t>Endoso 5 cristales (suma $8,6M → $9M)</t>
        </is>
      </c>
      <c r="E43" s="11" t="inlineStr">
        <is>
          <t>A</t>
        </is>
      </c>
      <c r="F43" s="23" t="n">
        <v>39136.15</v>
      </c>
      <c r="G43" s="11" t="n"/>
      <c r="H43" s="11" t="inlineStr">
        <is>
          <t>15-07-2026</t>
        </is>
      </c>
      <c r="I43" s="11" t="inlineStr">
        <is>
          <t>Débito automático</t>
        </is>
      </c>
      <c r="J43" s="31" t="n"/>
      <c r="K43" s="32">
        <f>F43/32543124.90</f>
        <v/>
      </c>
    </row>
    <row r="44" ht="42" customHeight="1">
      <c r="A44" s="11" t="n">
        <v>40</v>
      </c>
      <c r="B44" s="11" t="inlineStr">
        <is>
          <t>SEGUROS</t>
        </is>
      </c>
      <c r="C44" s="11" t="inlineStr">
        <is>
          <t>BERKLEY CIA DE SEGUROS</t>
        </is>
      </c>
      <c r="D44" s="11" t="inlineStr">
        <is>
          <t>Seguro de vida colectivo - cuota 6/10</t>
        </is>
      </c>
      <c r="E44" s="11" t="inlineStr">
        <is>
          <t>A</t>
        </is>
      </c>
      <c r="F44" s="23" t="n">
        <v>39711.71</v>
      </c>
      <c r="G44" s="11" t="n"/>
      <c r="H44" s="11" t="inlineStr">
        <is>
          <t>03-07-2026</t>
        </is>
      </c>
      <c r="I44" s="11" t="inlineStr">
        <is>
          <t>Débito automático</t>
        </is>
      </c>
      <c r="J44" s="31" t="n"/>
      <c r="K44" s="32">
        <f>F44/32543124.90</f>
        <v/>
      </c>
    </row>
    <row r="45" ht="42" customHeight="1">
      <c r="A45" s="11" t="n">
        <v>41</v>
      </c>
      <c r="B45" s="11" t="inlineStr">
        <is>
          <t>GASTOS GENERALES</t>
        </is>
      </c>
      <c r="C45" s="11" t="inlineStr">
        <is>
          <t>CENTRO GRÁFICO MAXICOPY</t>
        </is>
      </c>
      <c r="D45" s="11" t="inlineStr">
        <is>
          <t>Artículos de librería</t>
        </is>
      </c>
      <c r="E45" s="11" t="inlineStr">
        <is>
          <t>A</t>
        </is>
      </c>
      <c r="F45" s="23" t="n">
        <v>7200</v>
      </c>
      <c r="G45" s="11" t="inlineStr">
        <is>
          <t>03-07-2026</t>
        </is>
      </c>
      <c r="H45" s="11" t="inlineStr">
        <is>
          <t>03-07-2026</t>
        </is>
      </c>
      <c r="I45" s="34" t="inlineStr">
        <is>
          <t>Efectivo (Caja)</t>
        </is>
      </c>
      <c r="J45" s="31" t="n">
        <v>0</v>
      </c>
      <c r="K45" s="32">
        <f>F45/32543124.90</f>
        <v/>
      </c>
    </row>
    <row r="46" ht="42" customHeight="1">
      <c r="A46" s="11" t="n">
        <v>42</v>
      </c>
      <c r="B46" s="11" t="inlineStr">
        <is>
          <t>GASTOS GENERALES</t>
        </is>
      </c>
      <c r="C46" s="11" t="inlineStr">
        <is>
          <t>CORREO ARGENTINO</t>
        </is>
      </c>
      <c r="D46" s="11" t="inlineStr">
        <is>
          <t>Carta documento a UF PB-E</t>
        </is>
      </c>
      <c r="E46" s="11" t="inlineStr">
        <is>
          <t>A</t>
        </is>
      </c>
      <c r="F46" s="23" t="n">
        <v>23900</v>
      </c>
      <c r="G46" s="11" t="inlineStr">
        <is>
          <t>27-07-2026</t>
        </is>
      </c>
      <c r="H46" s="11" t="inlineStr">
        <is>
          <t>27-07-2026</t>
        </is>
      </c>
      <c r="I46" s="34" t="inlineStr">
        <is>
          <t>Efectivo (Caja)</t>
        </is>
      </c>
      <c r="J46" s="31" t="n">
        <v>0</v>
      </c>
      <c r="K46" s="32">
        <f>F46/32543124.90</f>
        <v/>
      </c>
    </row>
    <row r="47" ht="42" customHeight="1">
      <c r="A47" s="11" t="n">
        <v>43</v>
      </c>
      <c r="B47" s="11" t="inlineStr">
        <is>
          <t>GASTOS GENERALES</t>
        </is>
      </c>
      <c r="C47" s="11" t="inlineStr">
        <is>
          <t>NAVARRO FERNANDEZ RICARDO ESTEBAN</t>
        </is>
      </c>
      <c r="D47" s="11" t="inlineStr">
        <is>
          <t>Patrocinio letrado en audiencia por denuncia en Defensa del Consumidor</t>
        </is>
      </c>
      <c r="E47" s="11" t="inlineStr">
        <is>
          <t>A</t>
        </is>
      </c>
      <c r="F47" s="23" t="n">
        <v>200000</v>
      </c>
      <c r="G47" s="11" t="inlineStr">
        <is>
          <t>03-07-2026</t>
        </is>
      </c>
      <c r="H47" s="11" t="inlineStr">
        <is>
          <t>03-07-2026</t>
        </is>
      </c>
      <c r="I47" s="11" t="inlineStr">
        <is>
          <t>Transferencia</t>
        </is>
      </c>
      <c r="J47" s="31" t="n">
        <v>0</v>
      </c>
      <c r="K47" s="32">
        <f>F47/32543124.90</f>
        <v/>
      </c>
    </row>
    <row r="48" ht="42" customHeight="1">
      <c r="A48" s="11" t="n">
        <v>44</v>
      </c>
      <c r="B48" s="11" t="inlineStr">
        <is>
          <t>GASTOS GENERALES</t>
        </is>
      </c>
      <c r="C48" s="11" t="inlineStr">
        <is>
          <t>REDCONAR</t>
        </is>
      </c>
      <c r="D48" s="11" t="inlineStr">
        <is>
          <t>Plataforma sistema de gestión</t>
        </is>
      </c>
      <c r="E48" s="11" t="inlineStr">
        <is>
          <t>A</t>
        </is>
      </c>
      <c r="F48" s="23" t="n">
        <v>173536</v>
      </c>
      <c r="G48" s="11" t="inlineStr">
        <is>
          <t>07-07-2026</t>
        </is>
      </c>
      <c r="H48" s="11" t="inlineStr">
        <is>
          <t>13-07-2026</t>
        </is>
      </c>
      <c r="I48" s="11" t="inlineStr">
        <is>
          <t>Débito automático</t>
        </is>
      </c>
      <c r="J48" s="31" t="n">
        <v>6</v>
      </c>
      <c r="K48" s="32">
        <f>F48/32543124.90</f>
        <v/>
      </c>
    </row>
    <row r="49">
      <c r="A49" s="27" t="inlineStr">
        <is>
          <t>Total</t>
        </is>
      </c>
      <c r="B49" s="35" t="n"/>
      <c r="C49" s="35" t="n"/>
      <c r="D49" s="35" t="n"/>
      <c r="E49" s="35" t="n"/>
      <c r="F49" s="28">
        <f>SUM(F5:F48)</f>
        <v/>
      </c>
      <c r="G49" s="35" t="n"/>
      <c r="H49" s="35" t="n"/>
      <c r="I49" s="35" t="n"/>
      <c r="J49" s="35" t="n"/>
      <c r="K49" s="35" t="n"/>
    </row>
  </sheetData>
  <autoFilter ref="A4:K48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8FA3BF"/>
    <outlinePr summaryBelow="1" summaryRight="1"/>
    <pageSetUpPr/>
  </sheetPr>
  <dimension ref="A1:K4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" customWidth="1" min="1" max="1"/>
    <col width="34" customWidth="1" min="2" max="2"/>
    <col width="40" customWidth="1" min="3" max="3"/>
    <col width="15" customWidth="1" min="4" max="4"/>
    <col width="16" customWidth="1" min="5" max="5"/>
    <col width="16" customWidth="1" min="6" max="6"/>
    <col width="16" customWidth="1" min="7" max="7"/>
    <col width="12" customWidth="1" min="8" max="8"/>
    <col width="12" customWidth="1" min="9" max="9"/>
    <col width="8" customWidth="1" min="10" max="10"/>
    <col width="30" customWidth="1" min="11" max="11"/>
  </cols>
  <sheetData>
    <row r="1">
      <c r="A1" s="1" t="inlineStr">
        <is>
          <t>Ranking de proveedores: quiénes se llevan la plata (julio + agosto 2026)</t>
        </is>
      </c>
    </row>
    <row r="2">
      <c r="A2" s="2" t="inlineStr">
        <is>
          <t>Los sueldos figuran como 'Consorcio Rivadavia 2069 (sueldos)' y ARCA incluye cargas sociales y retenciones. Ordenado por total de dos meses.</t>
        </is>
      </c>
    </row>
    <row r="4" ht="30" customHeight="1">
      <c r="A4" s="4" t="inlineStr">
        <is>
          <t>#</t>
        </is>
      </c>
      <c r="B4" s="4" t="inlineStr">
        <is>
          <t>Proveedor</t>
        </is>
      </c>
      <c r="C4" s="4" t="inlineStr">
        <is>
          <t>Razón social</t>
        </is>
      </c>
      <c r="D4" s="4" t="inlineStr">
        <is>
          <t>CUIT</t>
        </is>
      </c>
      <c r="E4" s="4" t="inlineStr">
        <is>
          <t>Agosto 2026</t>
        </is>
      </c>
      <c r="F4" s="4" t="inlineStr">
        <is>
          <t>Julio 2026</t>
        </is>
      </c>
      <c r="G4" s="4" t="inlineStr">
        <is>
          <t>Total 2 meses</t>
        </is>
      </c>
      <c r="H4" s="4" t="inlineStr">
        <is>
          <t>% del gasto 2 meses</t>
        </is>
      </c>
      <c r="I4" s="4" t="inlineStr">
        <is>
          <t>% acumulado</t>
        </is>
      </c>
      <c r="J4" s="4" t="inlineStr">
        <is>
          <t>Líneas</t>
        </is>
      </c>
      <c r="K4" s="4" t="inlineStr">
        <is>
          <t>Rubro principal</t>
        </is>
      </c>
    </row>
    <row r="5">
      <c r="A5" s="5" t="n">
        <v>1</v>
      </c>
      <c r="B5" s="5" t="inlineStr">
        <is>
          <t>PEÑALOZA ALEJANDRO ROBERTO</t>
        </is>
      </c>
      <c r="C5" s="5" t="inlineStr">
        <is>
          <t>PEÑALOZA ALEJANDRO ROBERTO</t>
        </is>
      </c>
      <c r="D5" s="5" t="inlineStr">
        <is>
          <t>20-22554298-9</t>
        </is>
      </c>
      <c r="E5" s="6" t="n">
        <v>4333333.33</v>
      </c>
      <c r="F5" s="6" t="n">
        <v>5000000</v>
      </c>
      <c r="G5" s="6">
        <f>E5+F5</f>
        <v/>
      </c>
      <c r="H5" s="7">
        <f>G5/62420048.06</f>
        <v/>
      </c>
      <c r="I5" s="7">
        <f>SUM(H$5:H5)</f>
        <v/>
      </c>
      <c r="J5" s="10" t="n">
        <v>2</v>
      </c>
      <c r="K5" s="5" t="inlineStr">
        <is>
          <t>MANTENIMIENTOS EN UNIDADES</t>
        </is>
      </c>
    </row>
    <row r="6">
      <c r="A6" s="5" t="n">
        <v>2</v>
      </c>
      <c r="B6" s="5" t="inlineStr">
        <is>
          <t>Consorcio Rivadavia 2069 (sueldos)</t>
        </is>
      </c>
      <c r="C6" s="5" t="inlineStr">
        <is>
          <t>Consorcio RIVADAVIA 2069</t>
        </is>
      </c>
      <c r="D6" s="5" t="inlineStr">
        <is>
          <t>33-60039145-9</t>
        </is>
      </c>
      <c r="E6" s="6" t="n">
        <v>3198809</v>
      </c>
      <c r="F6" s="6" t="n">
        <v>5120869</v>
      </c>
      <c r="G6" s="6">
        <f>E6+F6</f>
        <v/>
      </c>
      <c r="H6" s="7">
        <f>G6/62420048.06</f>
        <v/>
      </c>
      <c r="I6" s="7">
        <f>SUM(H$5:H6)</f>
        <v/>
      </c>
      <c r="J6" s="10" t="n">
        <v>4</v>
      </c>
      <c r="K6" s="5" t="inlineStr">
        <is>
          <t>SUELDOS Y CARGAS SOCIALES</t>
        </is>
      </c>
    </row>
    <row r="7">
      <c r="A7" s="5" t="n">
        <v>3</v>
      </c>
      <c r="B7" s="5" t="inlineStr">
        <is>
          <t>COOPERATIVA DE TRABAJO C.S.I.</t>
        </is>
      </c>
      <c r="C7" s="5" t="inlineStr">
        <is>
          <t>COOPERATIVA DE TRABAJO C.S.I. LIMITADA</t>
        </is>
      </c>
      <c r="D7" s="5" t="inlineStr">
        <is>
          <t>30-66300195-3</t>
        </is>
      </c>
      <c r="E7" s="6" t="n">
        <v>2891220.01</v>
      </c>
      <c r="F7" s="6" t="n">
        <v>2696045.29</v>
      </c>
      <c r="G7" s="6">
        <f>E7+F7</f>
        <v/>
      </c>
      <c r="H7" s="7">
        <f>G7/62420048.06</f>
        <v/>
      </c>
      <c r="I7" s="7">
        <f>SUM(H$5:H7)</f>
        <v/>
      </c>
      <c r="J7" s="10" t="n">
        <v>2</v>
      </c>
      <c r="K7" s="5" t="inlineStr">
        <is>
          <t>ABONOS Y SERVICIOS</t>
        </is>
      </c>
    </row>
    <row r="8">
      <c r="A8" s="5" t="n">
        <v>4</v>
      </c>
      <c r="B8" s="5" t="inlineStr">
        <is>
          <t>ARCA</t>
        </is>
      </c>
      <c r="C8" s="5" t="inlineStr">
        <is>
          <t>ARCA - Agencia de Recaudación y Control Aduanero</t>
        </is>
      </c>
      <c r="D8" s="5" t="inlineStr"/>
      <c r="E8" s="6" t="n">
        <v>2176471.27</v>
      </c>
      <c r="F8" s="6" t="n">
        <v>3321290.73</v>
      </c>
      <c r="G8" s="6">
        <f>E8+F8</f>
        <v/>
      </c>
      <c r="H8" s="7">
        <f>G8/62420048.06</f>
        <v/>
      </c>
      <c r="I8" s="7">
        <f>SUM(H$5:H8)</f>
        <v/>
      </c>
      <c r="J8" s="10" t="n">
        <v>4</v>
      </c>
      <c r="K8" s="5" t="inlineStr">
        <is>
          <t>SUELDOS Y CARGAS SOCIALES</t>
        </is>
      </c>
    </row>
    <row r="9">
      <c r="A9" s="5" t="n">
        <v>5</v>
      </c>
      <c r="B9" s="5" t="inlineStr">
        <is>
          <t>MARIO LEONARDO ROTH</t>
        </is>
      </c>
      <c r="C9" s="5" t="inlineStr">
        <is>
          <t>MARIO LEONARDO ROTH</t>
        </is>
      </c>
      <c r="D9" s="5" t="inlineStr">
        <is>
          <t>20-16252593-0</t>
        </is>
      </c>
      <c r="E9" s="6" t="n">
        <v>2740000</v>
      </c>
      <c r="F9" s="6" t="n">
        <v>2740000</v>
      </c>
      <c r="G9" s="6">
        <f>E9+F9</f>
        <v/>
      </c>
      <c r="H9" s="7">
        <f>G9/62420048.06</f>
        <v/>
      </c>
      <c r="I9" s="7">
        <f>SUM(H$5:H9)</f>
        <v/>
      </c>
      <c r="J9" s="10" t="n">
        <v>4</v>
      </c>
      <c r="K9" s="5" t="inlineStr">
        <is>
          <t>ABONOS Y SERVICIOS</t>
        </is>
      </c>
    </row>
    <row r="10">
      <c r="A10" s="5" t="n">
        <v>6</v>
      </c>
      <c r="B10" s="5" t="inlineStr">
        <is>
          <t>SACZEWICZYK MARIA EUGENIA</t>
        </is>
      </c>
      <c r="C10" s="5" t="inlineStr">
        <is>
          <t>SACZEWICZYK MARIA EUGENIA</t>
        </is>
      </c>
      <c r="D10" s="5" t="inlineStr">
        <is>
          <t>27-27086831-8</t>
        </is>
      </c>
      <c r="E10" s="6" t="n">
        <v>3252000</v>
      </c>
      <c r="F10" s="6" t="n">
        <v>2000000</v>
      </c>
      <c r="G10" s="6">
        <f>E10+F10</f>
        <v/>
      </c>
      <c r="H10" s="7">
        <f>G10/62420048.06</f>
        <v/>
      </c>
      <c r="I10" s="7">
        <f>SUM(H$5:H10)</f>
        <v/>
      </c>
      <c r="J10" s="10" t="n">
        <v>3</v>
      </c>
      <c r="K10" s="5" t="inlineStr">
        <is>
          <t>MANTENIMIENTOS EN UNIDADES</t>
        </is>
      </c>
    </row>
    <row r="11">
      <c r="A11" s="5" t="n">
        <v>7</v>
      </c>
      <c r="B11" s="5" t="inlineStr">
        <is>
          <t>METROGAS</t>
        </is>
      </c>
      <c r="C11" s="5" t="inlineStr">
        <is>
          <t>METROGAS S.A.</t>
        </is>
      </c>
      <c r="D11" s="5" t="inlineStr">
        <is>
          <t>30-65786367-6</t>
        </is>
      </c>
      <c r="E11" s="6" t="n">
        <v>3525908.44</v>
      </c>
      <c r="F11" s="6" t="n">
        <v>413044.25</v>
      </c>
      <c r="G11" s="6">
        <f>E11+F11</f>
        <v/>
      </c>
      <c r="H11" s="7">
        <f>G11/62420048.06</f>
        <v/>
      </c>
      <c r="I11" s="7">
        <f>SUM(H$5:H11)</f>
        <v/>
      </c>
      <c r="J11" s="10" t="n">
        <v>4</v>
      </c>
      <c r="K11" s="5" t="inlineStr">
        <is>
          <t>SERVICIOS PUBLICOS</t>
        </is>
      </c>
    </row>
    <row r="12">
      <c r="A12" s="5" t="n">
        <v>8</v>
      </c>
      <c r="B12" s="5" t="inlineStr">
        <is>
          <t>EDESUR</t>
        </is>
      </c>
      <c r="C12" s="5" t="inlineStr">
        <is>
          <t>EDESUR S.A.</t>
        </is>
      </c>
      <c r="D12" s="5" t="inlineStr">
        <is>
          <t>30-65511651-2</t>
        </is>
      </c>
      <c r="E12" s="6" t="n">
        <v>1465080.2</v>
      </c>
      <c r="F12" s="6" t="n">
        <v>1837985.84</v>
      </c>
      <c r="G12" s="6">
        <f>E12+F12</f>
        <v/>
      </c>
      <c r="H12" s="7">
        <f>G12/62420048.06</f>
        <v/>
      </c>
      <c r="I12" s="7">
        <f>SUM(H$5:H12)</f>
        <v/>
      </c>
      <c r="J12" s="10" t="n">
        <v>3</v>
      </c>
      <c r="K12" s="5" t="inlineStr">
        <is>
          <t>SERVICIOS PUBLICOS</t>
        </is>
      </c>
    </row>
    <row r="13">
      <c r="A13" s="5" t="n">
        <v>9</v>
      </c>
      <c r="B13" s="5" t="inlineStr">
        <is>
          <t>LO &amp; CO S.A.</t>
        </is>
      </c>
      <c r="C13" s="5" t="inlineStr"/>
      <c r="D13" s="5" t="inlineStr"/>
      <c r="E13" s="6" t="n">
        <v>0</v>
      </c>
      <c r="F13" s="6" t="n">
        <v>2003457.01</v>
      </c>
      <c r="G13" s="6">
        <f>E13+F13</f>
        <v/>
      </c>
      <c r="H13" s="7">
        <f>G13/62420048.06</f>
        <v/>
      </c>
      <c r="I13" s="7">
        <f>SUM(H$5:H13)</f>
        <v/>
      </c>
      <c r="J13" s="10" t="n">
        <v>1</v>
      </c>
      <c r="K13" s="5" t="inlineStr">
        <is>
          <t>MANTENIMIENTOS EN UNIDADES</t>
        </is>
      </c>
    </row>
    <row r="14">
      <c r="A14" s="5" t="n">
        <v>10</v>
      </c>
      <c r="B14" s="5" t="inlineStr">
        <is>
          <t>GRACIELA MARTA CROCAMO</t>
        </is>
      </c>
      <c r="C14" s="5" t="inlineStr">
        <is>
          <t>GRACIELA MARTA CROCAMO (= Administración Almazare)</t>
        </is>
      </c>
      <c r="D14" s="5" t="inlineStr">
        <is>
          <t>27-06254638-2</t>
        </is>
      </c>
      <c r="E14" s="6" t="n">
        <v>874799</v>
      </c>
      <c r="F14" s="6" t="n">
        <v>806980</v>
      </c>
      <c r="G14" s="6">
        <f>E14+F14</f>
        <v/>
      </c>
      <c r="H14" s="7">
        <f>G14/62420048.06</f>
        <v/>
      </c>
      <c r="I14" s="7">
        <f>SUM(H$5:H14)</f>
        <v/>
      </c>
      <c r="J14" s="10" t="n">
        <v>4</v>
      </c>
      <c r="K14" s="5" t="inlineStr">
        <is>
          <t>GASTOS DE ADMINISTRACION</t>
        </is>
      </c>
    </row>
    <row r="15">
      <c r="A15" s="5" t="n">
        <v>11</v>
      </c>
      <c r="B15" s="5" t="inlineStr">
        <is>
          <t>ASCENSORES LAUFKEN</t>
        </is>
      </c>
      <c r="C15" s="5" t="inlineStr">
        <is>
          <t>ASCENSORES LAUFKEN S.R.L.</t>
        </is>
      </c>
      <c r="D15" s="5" t="inlineStr">
        <is>
          <t>30-71458951-9</t>
        </is>
      </c>
      <c r="E15" s="6" t="n">
        <v>442000</v>
      </c>
      <c r="F15" s="6" t="n">
        <v>1047000</v>
      </c>
      <c r="G15" s="6">
        <f>E15+F15</f>
        <v/>
      </c>
      <c r="H15" s="7">
        <f>G15/62420048.06</f>
        <v/>
      </c>
      <c r="I15" s="7">
        <f>SUM(H$5:H15)</f>
        <v/>
      </c>
      <c r="J15" s="10" t="n">
        <v>3</v>
      </c>
      <c r="K15" s="5" t="inlineStr">
        <is>
          <t>ABONOS Y SERVICIOS</t>
        </is>
      </c>
    </row>
    <row r="16">
      <c r="A16" s="5" t="n">
        <v>12</v>
      </c>
      <c r="B16" s="5" t="inlineStr">
        <is>
          <t>ALLIANZ SEGUROS</t>
        </is>
      </c>
      <c r="C16" s="5" t="inlineStr">
        <is>
          <t>ALLIANZ ARGENTINA CIA. DE SEGUROS S.A.</t>
        </is>
      </c>
      <c r="D16" s="5" t="inlineStr">
        <is>
          <t>30-50003721-7</t>
        </is>
      </c>
      <c r="E16" s="6" t="n">
        <v>659157</v>
      </c>
      <c r="F16" s="6" t="n">
        <v>698293.15</v>
      </c>
      <c r="G16" s="6">
        <f>E16+F16</f>
        <v/>
      </c>
      <c r="H16" s="7">
        <f>G16/62420048.06</f>
        <v/>
      </c>
      <c r="I16" s="7">
        <f>SUM(H$5:H16)</f>
        <v/>
      </c>
      <c r="J16" s="10" t="n">
        <v>7</v>
      </c>
      <c r="K16" s="5" t="inlineStr">
        <is>
          <t>SEGUROS</t>
        </is>
      </c>
    </row>
    <row r="17">
      <c r="A17" s="5" t="n">
        <v>13</v>
      </c>
      <c r="B17" s="5" t="inlineStr">
        <is>
          <t>FATERYH</t>
        </is>
      </c>
      <c r="C17" s="5" t="inlineStr">
        <is>
          <t>FATERYH</t>
        </is>
      </c>
      <c r="D17" s="5" t="inlineStr"/>
      <c r="E17" s="6" t="n">
        <v>365166.81</v>
      </c>
      <c r="F17" s="6" t="n">
        <v>570647.58</v>
      </c>
      <c r="G17" s="6">
        <f>E17+F17</f>
        <v/>
      </c>
      <c r="H17" s="7">
        <f>G17/62420048.06</f>
        <v/>
      </c>
      <c r="I17" s="7">
        <f>SUM(H$5:H17)</f>
        <v/>
      </c>
      <c r="J17" s="10" t="n">
        <v>2</v>
      </c>
      <c r="K17" s="5" t="inlineStr">
        <is>
          <t>SUELDOS Y CARGAS SOCIALES</t>
        </is>
      </c>
    </row>
    <row r="18">
      <c r="A18" s="5" t="n">
        <v>14</v>
      </c>
      <c r="B18" s="5" t="inlineStr">
        <is>
          <t>BANCO DE GALICIA</t>
        </is>
      </c>
      <c r="C18" s="5" t="inlineStr">
        <is>
          <t>BANCO DE GALICIA</t>
        </is>
      </c>
      <c r="D18" s="5" t="inlineStr"/>
      <c r="E18" s="6" t="n">
        <v>452336.93</v>
      </c>
      <c r="F18" s="6" t="n">
        <v>394545.83</v>
      </c>
      <c r="G18" s="6">
        <f>E18+F18</f>
        <v/>
      </c>
      <c r="H18" s="7">
        <f>G18/62420048.06</f>
        <v/>
      </c>
      <c r="I18" s="7">
        <f>SUM(H$5:H18)</f>
        <v/>
      </c>
      <c r="J18" s="10" t="n">
        <v>2</v>
      </c>
      <c r="K18" s="5" t="inlineStr">
        <is>
          <t>GASTOS BANCARIOS</t>
        </is>
      </c>
    </row>
    <row r="19">
      <c r="A19" s="5" t="n">
        <v>15</v>
      </c>
      <c r="B19" s="5" t="inlineStr">
        <is>
          <t>DESTAPACIONES EL LEON</t>
        </is>
      </c>
      <c r="C19" s="5" t="inlineStr">
        <is>
          <t>AGUIRRE EDUARDO JAVIER</t>
        </is>
      </c>
      <c r="D19" s="5" t="inlineStr">
        <is>
          <t>23-25748140-9</t>
        </is>
      </c>
      <c r="E19" s="6" t="n">
        <v>416200</v>
      </c>
      <c r="F19" s="6" t="n">
        <v>389000</v>
      </c>
      <c r="G19" s="6">
        <f>E19+F19</f>
        <v/>
      </c>
      <c r="H19" s="7">
        <f>G19/62420048.06</f>
        <v/>
      </c>
      <c r="I19" s="7">
        <f>SUM(H$5:H19)</f>
        <v/>
      </c>
      <c r="J19" s="10" t="n">
        <v>2</v>
      </c>
      <c r="K19" s="5" t="inlineStr">
        <is>
          <t>ABONOS Y SERVICIOS</t>
        </is>
      </c>
    </row>
    <row r="20">
      <c r="A20" s="5" t="n">
        <v>16</v>
      </c>
      <c r="B20" s="5" t="inlineStr">
        <is>
          <t>AGIP-ABL</t>
        </is>
      </c>
      <c r="C20" s="5" t="inlineStr">
        <is>
          <t>AGIP-ABL</t>
        </is>
      </c>
      <c r="D20" s="5" t="inlineStr"/>
      <c r="E20" s="6" t="n">
        <v>350657.78</v>
      </c>
      <c r="F20" s="6" t="n">
        <v>350657.78</v>
      </c>
      <c r="G20" s="6">
        <f>E20+F20</f>
        <v/>
      </c>
      <c r="H20" s="7">
        <f>G20/62420048.06</f>
        <v/>
      </c>
      <c r="I20" s="7">
        <f>SUM(H$5:H20)</f>
        <v/>
      </c>
      <c r="J20" s="10" t="n">
        <v>2</v>
      </c>
      <c r="K20" s="5" t="inlineStr">
        <is>
          <t>IMPUESTOS</t>
        </is>
      </c>
    </row>
    <row r="21">
      <c r="A21" s="5" t="n">
        <v>17</v>
      </c>
      <c r="B21" s="5" t="inlineStr">
        <is>
          <t>VARAS GILBERTO GABRIEL</t>
        </is>
      </c>
      <c r="C21" s="5" t="inlineStr"/>
      <c r="D21" s="5" t="inlineStr"/>
      <c r="E21" s="6" t="n">
        <v>0</v>
      </c>
      <c r="F21" s="6" t="n">
        <v>680000</v>
      </c>
      <c r="G21" s="6">
        <f>E21+F21</f>
        <v/>
      </c>
      <c r="H21" s="7">
        <f>G21/62420048.06</f>
        <v/>
      </c>
      <c r="I21" s="7">
        <f>SUM(H$5:H21)</f>
        <v/>
      </c>
      <c r="J21" s="10" t="n">
        <v>1</v>
      </c>
      <c r="K21" s="5" t="inlineStr">
        <is>
          <t>MANTENIMIENTOS EN UNIDADES</t>
        </is>
      </c>
    </row>
    <row r="22">
      <c r="A22" s="5" t="n">
        <v>18</v>
      </c>
      <c r="B22" s="5" t="inlineStr">
        <is>
          <t>SOLVER</t>
        </is>
      </c>
      <c r="C22" s="5" t="inlineStr">
        <is>
          <t>SOLUCIONES VERTICALES SOLVER S.R.L.</t>
        </is>
      </c>
      <c r="D22" s="5" t="inlineStr">
        <is>
          <t>30-71848714-1</t>
        </is>
      </c>
      <c r="E22" s="6" t="n">
        <v>259944</v>
      </c>
      <c r="F22" s="6" t="n">
        <v>359992</v>
      </c>
      <c r="G22" s="6">
        <f>E22+F22</f>
        <v/>
      </c>
      <c r="H22" s="7">
        <f>G22/62420048.06</f>
        <v/>
      </c>
      <c r="I22" s="7">
        <f>SUM(H$5:H22)</f>
        <v/>
      </c>
      <c r="J22" s="10" t="n">
        <v>2</v>
      </c>
      <c r="K22" s="5" t="inlineStr">
        <is>
          <t>GASTOS DE LIMPIEZA</t>
        </is>
      </c>
    </row>
    <row r="23">
      <c r="A23" s="5" t="n">
        <v>19</v>
      </c>
      <c r="B23" s="5" t="inlineStr">
        <is>
          <t>GESTION CONTINUA</t>
        </is>
      </c>
      <c r="C23" s="5" t="inlineStr">
        <is>
          <t>GESTION CONTINUA S.A.</t>
        </is>
      </c>
      <c r="D23" s="5" t="inlineStr">
        <is>
          <t>30-71504440-0</t>
        </is>
      </c>
      <c r="E23" s="6" t="n">
        <v>618000</v>
      </c>
      <c r="F23" s="6" t="n">
        <v>0</v>
      </c>
      <c r="G23" s="6">
        <f>E23+F23</f>
        <v/>
      </c>
      <c r="H23" s="7">
        <f>G23/62420048.06</f>
        <v/>
      </c>
      <c r="I23" s="7">
        <f>SUM(H$5:H23)</f>
        <v/>
      </c>
      <c r="J23" s="10" t="n">
        <v>2</v>
      </c>
      <c r="K23" s="5" t="inlineStr">
        <is>
          <t>ABONOS Y SERVICIOS</t>
        </is>
      </c>
    </row>
    <row r="24">
      <c r="A24" s="5" t="n">
        <v>20</v>
      </c>
      <c r="B24" s="5" t="inlineStr">
        <is>
          <t>SUTERH</t>
        </is>
      </c>
      <c r="C24" s="5" t="inlineStr">
        <is>
          <t>SUTERH</t>
        </is>
      </c>
      <c r="D24" s="5" t="inlineStr"/>
      <c r="E24" s="6" t="n">
        <v>184418.86</v>
      </c>
      <c r="F24" s="6" t="n">
        <v>294490.78</v>
      </c>
      <c r="G24" s="6">
        <f>E24+F24</f>
        <v/>
      </c>
      <c r="H24" s="7">
        <f>G24/62420048.06</f>
        <v/>
      </c>
      <c r="I24" s="7">
        <f>SUM(H$5:H24)</f>
        <v/>
      </c>
      <c r="J24" s="10" t="n">
        <v>2</v>
      </c>
      <c r="K24" s="5" t="inlineStr">
        <is>
          <t>SUELDOS Y CARGAS SOCIALES</t>
        </is>
      </c>
    </row>
    <row r="25">
      <c r="A25" s="5" t="n">
        <v>21</v>
      </c>
      <c r="B25" s="5" t="inlineStr">
        <is>
          <t>AYSA</t>
        </is>
      </c>
      <c r="C25" s="5" t="inlineStr">
        <is>
          <t>AGUA Y SANEAMIENTOS ARGENTINOS S.A.</t>
        </is>
      </c>
      <c r="D25" s="5" t="inlineStr">
        <is>
          <t>30-70956507-5</t>
        </is>
      </c>
      <c r="E25" s="6" t="n">
        <v>236758.89</v>
      </c>
      <c r="F25" s="6" t="n">
        <v>229965.57</v>
      </c>
      <c r="G25" s="6">
        <f>E25+F25</f>
        <v/>
      </c>
      <c r="H25" s="7">
        <f>G25/62420048.06</f>
        <v/>
      </c>
      <c r="I25" s="7">
        <f>SUM(H$5:H25)</f>
        <v/>
      </c>
      <c r="J25" s="10" t="n">
        <v>2</v>
      </c>
      <c r="K25" s="5" t="inlineStr">
        <is>
          <t>SERVICIOS PUBLICOS</t>
        </is>
      </c>
    </row>
    <row r="26">
      <c r="A26" s="5" t="n">
        <v>22</v>
      </c>
      <c r="B26" s="5" t="inlineStr">
        <is>
          <t>MAGNUM FUMIGACIONES (Escuchuri)</t>
        </is>
      </c>
      <c r="C26" s="5" t="inlineStr">
        <is>
          <t>ESCUCHURI MARCELO LUIS</t>
        </is>
      </c>
      <c r="D26" s="5" t="inlineStr">
        <is>
          <t>20-21008101-2</t>
        </is>
      </c>
      <c r="E26" s="6" t="n">
        <v>233000</v>
      </c>
      <c r="F26" s="6" t="n">
        <v>229000</v>
      </c>
      <c r="G26" s="6">
        <f>E26+F26</f>
        <v/>
      </c>
      <c r="H26" s="7">
        <f>G26/62420048.06</f>
        <v/>
      </c>
      <c r="I26" s="7">
        <f>SUM(H$5:H26)</f>
        <v/>
      </c>
      <c r="J26" s="10" t="n">
        <v>2</v>
      </c>
      <c r="K26" s="5" t="inlineStr">
        <is>
          <t>ABONOS Y SERVICIOS</t>
        </is>
      </c>
    </row>
    <row r="27">
      <c r="A27" s="5" t="n">
        <v>23</v>
      </c>
      <c r="B27" s="5" t="inlineStr">
        <is>
          <t>NAVARRO FERNANDEZ RICARDO ESTEBAN</t>
        </is>
      </c>
      <c r="C27" s="5" t="inlineStr">
        <is>
          <t>NAVARRO FERNANDEZ RICARDO ESTEBAN</t>
        </is>
      </c>
      <c r="D27" s="5" t="inlineStr">
        <is>
          <t>20-21873257-8</t>
        </is>
      </c>
      <c r="E27" s="6" t="n">
        <v>164000</v>
      </c>
      <c r="F27" s="6" t="n">
        <v>200000</v>
      </c>
      <c r="G27" s="6">
        <f>E27+F27</f>
        <v/>
      </c>
      <c r="H27" s="7">
        <f>G27/62420048.06</f>
        <v/>
      </c>
      <c r="I27" s="7">
        <f>SUM(H$5:H27)</f>
        <v/>
      </c>
      <c r="J27" s="10" t="n">
        <v>3</v>
      </c>
      <c r="K27" s="5" t="inlineStr">
        <is>
          <t>GASTOS GENERALES</t>
        </is>
      </c>
    </row>
    <row r="28">
      <c r="A28" s="5" t="n">
        <v>24</v>
      </c>
      <c r="B28" s="5" t="inlineStr">
        <is>
          <t>REDCONAR</t>
        </is>
      </c>
      <c r="C28" s="5" t="inlineStr">
        <is>
          <t>REDCONAR SRL</t>
        </is>
      </c>
      <c r="D28" s="5" t="inlineStr">
        <is>
          <t>30-71609328-6</t>
        </is>
      </c>
      <c r="E28" s="6" t="n">
        <v>183976</v>
      </c>
      <c r="F28" s="6" t="n">
        <v>173536</v>
      </c>
      <c r="G28" s="6">
        <f>E28+F28</f>
        <v/>
      </c>
      <c r="H28" s="7">
        <f>G28/62420048.06</f>
        <v/>
      </c>
      <c r="I28" s="7">
        <f>SUM(H$5:H28)</f>
        <v/>
      </c>
      <c r="J28" s="10" t="n">
        <v>2</v>
      </c>
      <c r="K28" s="5" t="inlineStr">
        <is>
          <t>GASTOS GENERALES</t>
        </is>
      </c>
    </row>
    <row r="29">
      <c r="A29" s="5" t="n">
        <v>25</v>
      </c>
      <c r="B29" s="5" t="inlineStr">
        <is>
          <t>GOMEZ PABLO RODOLFO</t>
        </is>
      </c>
      <c r="C29" s="5" t="inlineStr"/>
      <c r="D29" s="5" t="inlineStr"/>
      <c r="E29" s="6" t="n">
        <v>0</v>
      </c>
      <c r="F29" s="6" t="n">
        <v>320000</v>
      </c>
      <c r="G29" s="6">
        <f>E29+F29</f>
        <v/>
      </c>
      <c r="H29" s="7">
        <f>G29/62420048.06</f>
        <v/>
      </c>
      <c r="I29" s="7">
        <f>SUM(H$5:H29)</f>
        <v/>
      </c>
      <c r="J29" s="10" t="n">
        <v>1</v>
      </c>
      <c r="K29" s="5" t="inlineStr">
        <is>
          <t>MANTENIMIENTOS EN UNIDADES</t>
        </is>
      </c>
    </row>
    <row r="30">
      <c r="A30" s="5" t="n">
        <v>26</v>
      </c>
      <c r="B30" s="5" t="inlineStr">
        <is>
          <t>LUIS BELTRAN MONTASTRUC</t>
        </is>
      </c>
      <c r="C30" s="5" t="inlineStr">
        <is>
          <t>LUIS BELTRAN MONTASTRUC</t>
        </is>
      </c>
      <c r="D30" s="5" t="inlineStr">
        <is>
          <t>20-16847958-2</t>
        </is>
      </c>
      <c r="E30" s="6" t="n">
        <v>84900</v>
      </c>
      <c r="F30" s="6" t="n">
        <v>135600</v>
      </c>
      <c r="G30" s="6">
        <f>E30+F30</f>
        <v/>
      </c>
      <c r="H30" s="7">
        <f>G30/62420048.06</f>
        <v/>
      </c>
      <c r="I30" s="7">
        <f>SUM(H$5:H30)</f>
        <v/>
      </c>
      <c r="J30" s="10" t="n">
        <v>3</v>
      </c>
      <c r="K30" s="5" t="inlineStr">
        <is>
          <t>GASTOS CONTABLES</t>
        </is>
      </c>
    </row>
    <row r="31">
      <c r="A31" s="5" t="n">
        <v>27</v>
      </c>
      <c r="B31" s="5" t="inlineStr">
        <is>
          <t>LEV RENTAL SRL</t>
        </is>
      </c>
      <c r="C31" s="5" t="inlineStr">
        <is>
          <t>LEV RENTAL SRL (Madariaga 6422, Villa Riachuelo). La liquidación pone como razón social a la compradora, Hermelinda Rosana Acosta, propietaria de 13-B</t>
        </is>
      </c>
      <c r="D31" s="5" t="inlineStr">
        <is>
          <t>30-71212174-9</t>
        </is>
      </c>
      <c r="E31" s="6" t="n">
        <v>205392</v>
      </c>
      <c r="F31" s="6" t="n">
        <v>0</v>
      </c>
      <c r="G31" s="6">
        <f>E31+F31</f>
        <v/>
      </c>
      <c r="H31" s="7">
        <f>G31/62420048.06</f>
        <v/>
      </c>
      <c r="I31" s="7">
        <f>SUM(H$5:H31)</f>
        <v/>
      </c>
      <c r="J31" s="10" t="n">
        <v>1</v>
      </c>
      <c r="K31" s="5" t="inlineStr">
        <is>
          <t>MANTENIMIENTO DE PARTES COMUNES</t>
        </is>
      </c>
    </row>
    <row r="32">
      <c r="A32" s="5" t="n">
        <v>28</v>
      </c>
      <c r="B32" s="5" t="inlineStr">
        <is>
          <t>LOPEZ RAMIREZ VIDAL</t>
        </is>
      </c>
      <c r="C32" s="5" t="inlineStr"/>
      <c r="D32" s="5" t="inlineStr"/>
      <c r="E32" s="6" t="n">
        <v>0</v>
      </c>
      <c r="F32" s="6" t="n">
        <v>200000</v>
      </c>
      <c r="G32" s="6">
        <f>E32+F32</f>
        <v/>
      </c>
      <c r="H32" s="7">
        <f>G32/62420048.06</f>
        <v/>
      </c>
      <c r="I32" s="7">
        <f>SUM(H$5:H32)</f>
        <v/>
      </c>
      <c r="J32" s="10" t="n">
        <v>1</v>
      </c>
      <c r="K32" s="5" t="inlineStr">
        <is>
          <t>MANTENIMIENTOS EN UNIDADES</t>
        </is>
      </c>
    </row>
    <row r="33">
      <c r="A33" s="5" t="n">
        <v>29</v>
      </c>
      <c r="B33" s="5" t="inlineStr">
        <is>
          <t>SOLUCIONES EN EXTINGUIDORES S.R.L.</t>
        </is>
      </c>
      <c r="C33" s="5" t="inlineStr">
        <is>
          <t>SOLUCIONES EN EXTINGUIDORES S.R.L.</t>
        </is>
      </c>
      <c r="D33" s="5" t="inlineStr">
        <is>
          <t>30-71903002-1</t>
        </is>
      </c>
      <c r="E33" s="6" t="n">
        <v>99750.74000000001</v>
      </c>
      <c r="F33" s="6" t="n">
        <v>93224.99000000001</v>
      </c>
      <c r="G33" s="6">
        <f>E33+F33</f>
        <v/>
      </c>
      <c r="H33" s="7">
        <f>G33/62420048.06</f>
        <v/>
      </c>
      <c r="I33" s="7">
        <f>SUM(H$5:H33)</f>
        <v/>
      </c>
      <c r="J33" s="10" t="n">
        <v>2</v>
      </c>
      <c r="K33" s="5" t="inlineStr">
        <is>
          <t>ABONOS Y SERVICIOS</t>
        </is>
      </c>
    </row>
    <row r="34">
      <c r="A34" s="5" t="n">
        <v>30</v>
      </c>
      <c r="B34" s="5" t="inlineStr">
        <is>
          <t>FLOW</t>
        </is>
      </c>
      <c r="C34" s="5" t="inlineStr">
        <is>
          <t>CABLEVISION S.A.</t>
        </is>
      </c>
      <c r="D34" s="5" t="inlineStr">
        <is>
          <t>30-57365208-4</t>
        </is>
      </c>
      <c r="E34" s="6" t="n">
        <v>80440.21000000001</v>
      </c>
      <c r="F34" s="6" t="n">
        <v>78966.19</v>
      </c>
      <c r="G34" s="6">
        <f>E34+F34</f>
        <v/>
      </c>
      <c r="H34" s="7">
        <f>G34/62420048.06</f>
        <v/>
      </c>
      <c r="I34" s="7">
        <f>SUM(H$5:H34)</f>
        <v/>
      </c>
      <c r="J34" s="10" t="n">
        <v>2</v>
      </c>
      <c r="K34" s="5" t="inlineStr">
        <is>
          <t>ABONOS Y SERVICIOS</t>
        </is>
      </c>
    </row>
    <row r="35">
      <c r="A35" s="5" t="n">
        <v>31</v>
      </c>
      <c r="B35" s="5" t="inlineStr">
        <is>
          <t>MATHIL</t>
        </is>
      </c>
      <c r="C35" s="5" t="inlineStr">
        <is>
          <t>METALURGICA LARRAUDE S.A. - MATHIL MATAFUEGOS</t>
        </is>
      </c>
      <c r="D35" s="5" t="inlineStr">
        <is>
          <t>30-70738288-7</t>
        </is>
      </c>
      <c r="E35" s="6" t="n">
        <v>150000</v>
      </c>
      <c r="F35" s="6" t="n">
        <v>0</v>
      </c>
      <c r="G35" s="6">
        <f>E35+F35</f>
        <v/>
      </c>
      <c r="H35" s="7">
        <f>G35/62420048.06</f>
        <v/>
      </c>
      <c r="I35" s="7">
        <f>SUM(H$5:H35)</f>
        <v/>
      </c>
      <c r="J35" s="10" t="n">
        <v>2</v>
      </c>
      <c r="K35" s="5" t="inlineStr">
        <is>
          <t>ABONOS Y SERVICIOS</t>
        </is>
      </c>
    </row>
    <row r="36">
      <c r="A36" s="5" t="n">
        <v>32</v>
      </c>
      <c r="B36" s="5" t="inlineStr">
        <is>
          <t>GRUPO CONTROLSEG</t>
        </is>
      </c>
      <c r="C36" s="5" t="inlineStr">
        <is>
          <t>GRUPO CONTROLSEG S.A.</t>
        </is>
      </c>
      <c r="D36" s="5" t="inlineStr">
        <is>
          <t>30-71767663-3</t>
        </is>
      </c>
      <c r="E36" s="6" t="n">
        <v>55000</v>
      </c>
      <c r="F36" s="6" t="n">
        <v>55000</v>
      </c>
      <c r="G36" s="6">
        <f>E36+F36</f>
        <v/>
      </c>
      <c r="H36" s="7">
        <f>G36/62420048.06</f>
        <v/>
      </c>
      <c r="I36" s="7">
        <f>SUM(H$5:H36)</f>
        <v/>
      </c>
      <c r="J36" s="10" t="n">
        <v>2</v>
      </c>
      <c r="K36" s="5" t="inlineStr">
        <is>
          <t>ABONOS Y SERVICIOS</t>
        </is>
      </c>
    </row>
    <row r="37">
      <c r="A37" s="5" t="n">
        <v>33</v>
      </c>
      <c r="B37" s="5" t="inlineStr">
        <is>
          <t>BERKLEY CIA DE SEGUROS</t>
        </is>
      </c>
      <c r="C37" s="5" t="inlineStr">
        <is>
          <t>BERKLEY CIA DE SEGUROS</t>
        </is>
      </c>
      <c r="D37" s="5" t="inlineStr"/>
      <c r="E37" s="6" t="n">
        <v>39711.71</v>
      </c>
      <c r="F37" s="6" t="n">
        <v>39711.71</v>
      </c>
      <c r="G37" s="6">
        <f>E37+F37</f>
        <v/>
      </c>
      <c r="H37" s="7">
        <f>G37/62420048.06</f>
        <v/>
      </c>
      <c r="I37" s="7">
        <f>SUM(H$5:H37)</f>
        <v/>
      </c>
      <c r="J37" s="10" t="n">
        <v>2</v>
      </c>
      <c r="K37" s="5" t="inlineStr">
        <is>
          <t>SEGUROS</t>
        </is>
      </c>
    </row>
    <row r="38">
      <c r="A38" s="5" t="n">
        <v>34</v>
      </c>
      <c r="B38" s="5" t="inlineStr">
        <is>
          <t>KEVIN LUCAS AVALOS</t>
        </is>
      </c>
      <c r="C38" s="5" t="inlineStr">
        <is>
          <t>KEVIN LUCAS AVALOS</t>
        </is>
      </c>
      <c r="D38" s="5" t="inlineStr">
        <is>
          <t>20-35784511-5</t>
        </is>
      </c>
      <c r="E38" s="6" t="n">
        <v>70000</v>
      </c>
      <c r="F38" s="6" t="n">
        <v>0</v>
      </c>
      <c r="G38" s="6">
        <f>E38+F38</f>
        <v/>
      </c>
      <c r="H38" s="7">
        <f>G38/62420048.06</f>
        <v/>
      </c>
      <c r="I38" s="7">
        <f>SUM(H$5:H38)</f>
        <v/>
      </c>
      <c r="J38" s="10" t="n">
        <v>1</v>
      </c>
      <c r="K38" s="5" t="inlineStr">
        <is>
          <t>GASTOS GENERALES</t>
        </is>
      </c>
    </row>
    <row r="39">
      <c r="A39" s="5" t="n">
        <v>35</v>
      </c>
      <c r="B39" s="5" t="inlineStr">
        <is>
          <t>SERACARH</t>
        </is>
      </c>
      <c r="C39" s="5" t="inlineStr">
        <is>
          <t>SERACARH</t>
        </is>
      </c>
      <c r="D39" s="5" t="inlineStr"/>
      <c r="E39" s="6" t="n">
        <v>20490.98</v>
      </c>
      <c r="F39" s="6" t="n">
        <v>32721.2</v>
      </c>
      <c r="G39" s="6">
        <f>E39+F39</f>
        <v/>
      </c>
      <c r="H39" s="7">
        <f>G39/62420048.06</f>
        <v/>
      </c>
      <c r="I39" s="7">
        <f>SUM(H$5:H39)</f>
        <v/>
      </c>
      <c r="J39" s="10" t="n">
        <v>2</v>
      </c>
      <c r="K39" s="5" t="inlineStr">
        <is>
          <t>SUELDOS Y CARGAS SOCIALES</t>
        </is>
      </c>
    </row>
    <row r="40">
      <c r="A40" s="5" t="n">
        <v>36</v>
      </c>
      <c r="B40" s="5" t="inlineStr">
        <is>
          <t>CERRAJERIA MATHEU</t>
        </is>
      </c>
      <c r="C40" s="5" t="inlineStr">
        <is>
          <t>LUIS MIGUEL RODRIGUEZ MONTILLA</t>
        </is>
      </c>
      <c r="D40" s="5" t="inlineStr">
        <is>
          <t>20-95935741-3</t>
        </is>
      </c>
      <c r="E40" s="6" t="n">
        <v>48000</v>
      </c>
      <c r="F40" s="6" t="n">
        <v>0</v>
      </c>
      <c r="G40" s="6">
        <f>E40+F40</f>
        <v/>
      </c>
      <c r="H40" s="7">
        <f>G40/62420048.06</f>
        <v/>
      </c>
      <c r="I40" s="7">
        <f>SUM(H$5:H40)</f>
        <v/>
      </c>
      <c r="J40" s="10" t="n">
        <v>1</v>
      </c>
      <c r="K40" s="5" t="inlineStr">
        <is>
          <t>ABONOS Y SERVICIOS</t>
        </is>
      </c>
    </row>
    <row r="41">
      <c r="A41" s="5" t="n">
        <v>37</v>
      </c>
      <c r="B41" s="5" t="inlineStr">
        <is>
          <t>CORREO ARGENTINO</t>
        </is>
      </c>
      <c r="C41" s="5" t="inlineStr"/>
      <c r="D41" s="5" t="inlineStr"/>
      <c r="E41" s="6" t="n">
        <v>0</v>
      </c>
      <c r="F41" s="6" t="n">
        <v>23900</v>
      </c>
      <c r="G41" s="6">
        <f>E41+F41</f>
        <v/>
      </c>
      <c r="H41" s="7">
        <f>G41/62420048.06</f>
        <v/>
      </c>
      <c r="I41" s="7">
        <f>SUM(H$5:H41)</f>
        <v/>
      </c>
      <c r="J41" s="10" t="n">
        <v>1</v>
      </c>
      <c r="K41" s="5" t="inlineStr">
        <is>
          <t>GASTOS GENERALES</t>
        </is>
      </c>
    </row>
    <row r="42">
      <c r="A42" s="5" t="n">
        <v>38</v>
      </c>
      <c r="B42" s="5" t="inlineStr">
        <is>
          <t>CENTRO GRÁFICO MAXICOPY</t>
        </is>
      </c>
      <c r="C42" s="5" t="inlineStr"/>
      <c r="D42" s="5" t="inlineStr"/>
      <c r="E42" s="6" t="n">
        <v>0</v>
      </c>
      <c r="F42" s="6" t="n">
        <v>7200</v>
      </c>
      <c r="G42" s="6">
        <f>E42+F42</f>
        <v/>
      </c>
      <c r="H42" s="7">
        <f>G42/62420048.06</f>
        <v/>
      </c>
      <c r="I42" s="7">
        <f>SUM(H$5:H42)</f>
        <v/>
      </c>
      <c r="J42" s="10" t="n">
        <v>1</v>
      </c>
      <c r="K42" s="5" t="inlineStr">
        <is>
          <t>GASTOS GENERALES</t>
        </is>
      </c>
    </row>
    <row r="43">
      <c r="A43" s="27" t="inlineStr">
        <is>
          <t>Total</t>
        </is>
      </c>
      <c r="B43" s="35" t="n"/>
      <c r="C43" s="35" t="n"/>
      <c r="D43" s="35" t="n"/>
      <c r="E43" s="28">
        <f>SUM(E5:E42)</f>
        <v/>
      </c>
      <c r="F43" s="28">
        <f>SUM(F5:F42)</f>
        <v/>
      </c>
      <c r="G43" s="28">
        <f>SUM(G5:G42)</f>
        <v/>
      </c>
      <c r="H43" s="37">
        <f>SUM(H5:H42)</f>
        <v/>
      </c>
      <c r="I43" s="35" t="n"/>
      <c r="J43" s="35" t="n"/>
      <c r="K43" s="35" t="n"/>
    </row>
  </sheetData>
  <autoFilter ref="A4:K4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FA3BF"/>
    <outlinePr summaryBelow="1" summaryRight="1"/>
    <pageSetUpPr/>
  </sheetPr>
  <dimension ref="A1:O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28" customWidth="1" min="3" max="3"/>
    <col width="13" customWidth="1" min="4" max="4"/>
    <col width="16" customWidth="1" min="5" max="5"/>
    <col width="16" customWidth="1" min="6" max="6"/>
    <col width="14" customWidth="1" min="7" max="7"/>
    <col width="16" customWidth="1" min="8" max="8"/>
    <col width="14" customWidth="1" min="9" max="9"/>
    <col width="10" customWidth="1" min="10" max="10"/>
    <col width="15" customWidth="1" min="11" max="11"/>
    <col width="10" customWidth="1" min="12" max="12"/>
    <col width="12" customWidth="1" min="13" max="13"/>
    <col width="11" customWidth="1" min="14" max="14"/>
    <col width="34" customWidth="1" min="15" max="15"/>
  </cols>
  <sheetData>
    <row r="1">
      <c r="A1" s="1" t="inlineStr">
        <is>
          <t>Propietarios con saldo deudor: Agosto 2026 vs. Julio 2026</t>
        </is>
      </c>
    </row>
    <row r="2">
      <c r="A2" s="2" t="inlineStr">
        <is>
          <t>Meses de deuda = deuda / expensa mensual de la unidad. Tasa = interés del mes / deuda. La UF 27 no es mora: es un débito por llavero.</t>
        </is>
      </c>
    </row>
    <row r="4" ht="30" customHeight="1">
      <c r="A4" s="4" t="inlineStr">
        <is>
          <t>UF</t>
        </is>
      </c>
      <c r="B4" s="4" t="inlineStr">
        <is>
          <t>Piso-Depto</t>
        </is>
      </c>
      <c r="C4" s="4" t="inlineStr">
        <is>
          <t>Propietario</t>
        </is>
      </c>
      <c r="D4" s="4" t="inlineStr">
        <is>
          <t>Tipo</t>
        </is>
      </c>
      <c r="E4" s="4" t="inlineStr">
        <is>
          <t>Deuda agosto</t>
        </is>
      </c>
      <c r="F4" s="4" t="inlineStr">
        <is>
          <t>Deuda julio</t>
        </is>
      </c>
      <c r="G4" s="4" t="inlineStr">
        <is>
          <t>Variación</t>
        </is>
      </c>
      <c r="H4" s="4" t="inlineStr">
        <is>
          <t>Pagó en agosto</t>
        </is>
      </c>
      <c r="I4" s="4" t="inlineStr">
        <is>
          <t>Interés del mes</t>
        </is>
      </c>
      <c r="J4" s="4" t="inlineStr">
        <is>
          <t>Tasa s/ deuda</t>
        </is>
      </c>
      <c r="K4" s="4" t="inlineStr">
        <is>
          <t>Expensa mensual</t>
        </is>
      </c>
      <c r="L4" s="4" t="inlineStr">
        <is>
          <t>Meses de deuda</t>
        </is>
      </c>
      <c r="M4" s="4" t="inlineStr">
        <is>
          <t>% de la deuda total</t>
        </is>
      </c>
      <c r="N4" s="4" t="inlineStr">
        <is>
          <t>% acumulado</t>
        </is>
      </c>
      <c r="O4" s="4" t="inlineStr">
        <is>
          <t>Estado</t>
        </is>
      </c>
    </row>
    <row r="5">
      <c r="A5" s="5" t="n">
        <v>201</v>
      </c>
      <c r="B5" s="5" t="inlineStr">
        <is>
          <t>UC-1</t>
        </is>
      </c>
      <c r="C5" s="5" t="inlineStr">
        <is>
          <t>DEL VALLE</t>
        </is>
      </c>
      <c r="D5" s="5" t="inlineStr">
        <is>
          <t>Cochera</t>
        </is>
      </c>
      <c r="E5" s="6" t="n">
        <v>1425249.01</v>
      </c>
      <c r="F5" s="6" t="n">
        <v>1193442.01</v>
      </c>
      <c r="G5" s="6">
        <f>IF(F5="",E5,E5-F5)</f>
        <v/>
      </c>
      <c r="H5" s="38" t="n">
        <v>0</v>
      </c>
      <c r="I5" s="6" t="n">
        <v>102971.68</v>
      </c>
      <c r="J5" s="7" t="n">
        <v>0.0722</v>
      </c>
      <c r="K5" s="6" t="n">
        <v>114072.19</v>
      </c>
      <c r="L5" s="39" t="n">
        <v>12.49</v>
      </c>
      <c r="M5" s="7">
        <f>E5/4027770.23</f>
        <v/>
      </c>
      <c r="N5" s="7">
        <f>SUM(M$5:M5)</f>
        <v/>
      </c>
      <c r="O5" s="5" t="inlineStr">
        <is>
          <t>Moroso - sin pago en el mes</t>
        </is>
      </c>
    </row>
    <row r="6">
      <c r="A6" s="5" t="n">
        <v>55</v>
      </c>
      <c r="B6" s="5" t="inlineStr">
        <is>
          <t>8-D</t>
        </is>
      </c>
      <c r="C6" s="5" t="inlineStr">
        <is>
          <t>SARFIEL CARLOS</t>
        </is>
      </c>
      <c r="D6" s="5" t="inlineStr">
        <is>
          <t>Departamento</t>
        </is>
      </c>
      <c r="E6" s="6" t="n">
        <v>829878.55</v>
      </c>
      <c r="F6" s="6" t="n">
        <v>546014.55</v>
      </c>
      <c r="G6" s="6">
        <f>IF(F6="",E6,E6-F6)</f>
        <v/>
      </c>
      <c r="H6" s="38" t="n">
        <v>0</v>
      </c>
      <c r="I6" s="6" t="n">
        <v>73086.14999999999</v>
      </c>
      <c r="J6" s="7" t="n">
        <v>0.0881</v>
      </c>
      <c r="K6" s="6" t="n">
        <v>244144.68</v>
      </c>
      <c r="L6" s="39" t="n">
        <v>3.4</v>
      </c>
      <c r="M6" s="7">
        <f>E6/4027770.23</f>
        <v/>
      </c>
      <c r="N6" s="7">
        <f>SUM(M$5:M6)</f>
        <v/>
      </c>
      <c r="O6" s="5" t="inlineStr">
        <is>
          <t>Moroso - sin pago en el mes</t>
        </is>
      </c>
    </row>
    <row r="7">
      <c r="A7" s="5" t="n">
        <v>23</v>
      </c>
      <c r="B7" s="5" t="inlineStr">
        <is>
          <t>4-B</t>
        </is>
      </c>
      <c r="C7" s="5" t="inlineStr">
        <is>
          <t>CONTRERAS</t>
        </is>
      </c>
      <c r="D7" s="5" t="inlineStr">
        <is>
          <t>Departamento</t>
        </is>
      </c>
      <c r="E7" s="6" t="n">
        <v>644682.23</v>
      </c>
      <c r="F7" s="6" t="n">
        <v>251728.23</v>
      </c>
      <c r="G7" s="6">
        <f>IF(F7="",E7,E7-F7)</f>
        <v/>
      </c>
      <c r="H7" s="38" t="n">
        <v>0</v>
      </c>
      <c r="I7" s="6" t="n">
        <v>61950.97</v>
      </c>
      <c r="J7" s="7" t="n">
        <v>0.0961</v>
      </c>
      <c r="K7" s="6" t="n">
        <v>383400.98</v>
      </c>
      <c r="L7" s="40" t="n">
        <v>1.68</v>
      </c>
      <c r="M7" s="7">
        <f>E7/4027770.23</f>
        <v/>
      </c>
      <c r="N7" s="7">
        <f>SUM(M$5:M7)</f>
        <v/>
      </c>
      <c r="O7" s="5" t="inlineStr">
        <is>
          <t>Moroso - sin pago en el mes</t>
        </is>
      </c>
    </row>
    <row r="8">
      <c r="A8" s="5" t="n">
        <v>78</v>
      </c>
      <c r="B8" s="5" t="inlineStr">
        <is>
          <t>11-G</t>
        </is>
      </c>
      <c r="C8" s="5" t="inlineStr">
        <is>
          <t>CATTANEO PEDRO</t>
        </is>
      </c>
      <c r="D8" s="5" t="inlineStr">
        <is>
          <t>Departamento</t>
        </is>
      </c>
      <c r="E8" s="6" t="n">
        <v>363253.78</v>
      </c>
      <c r="F8" s="6" t="n">
        <v>417676.78</v>
      </c>
      <c r="G8" s="6">
        <f>IF(F8="",E8,E8-F8)</f>
        <v/>
      </c>
      <c r="H8" s="6" t="n">
        <v>350000</v>
      </c>
      <c r="I8" s="6" t="n">
        <v>36325.31</v>
      </c>
      <c r="J8" s="7" t="n">
        <v>0.1</v>
      </c>
      <c r="K8" s="6" t="n">
        <v>266624.3</v>
      </c>
      <c r="L8" s="40" t="n">
        <v>1.36</v>
      </c>
      <c r="M8" s="7">
        <f>E8/4027770.23</f>
        <v/>
      </c>
      <c r="N8" s="7">
        <f>SUM(M$5:M8)</f>
        <v/>
      </c>
      <c r="O8" s="5" t="inlineStr">
        <is>
          <t>Moroso - pago parcial</t>
        </is>
      </c>
    </row>
    <row r="9">
      <c r="A9" s="5" t="n">
        <v>35</v>
      </c>
      <c r="B9" s="5" t="inlineStr">
        <is>
          <t>5-F</t>
        </is>
      </c>
      <c r="C9" s="5" t="inlineStr">
        <is>
          <t>CARRIZO ELBIO</t>
        </is>
      </c>
      <c r="D9" s="5" t="inlineStr">
        <is>
          <t>Departamento</t>
        </is>
      </c>
      <c r="E9" s="6" t="n">
        <v>258849.35</v>
      </c>
      <c r="F9" s="6" t="n"/>
      <c r="G9" s="6">
        <f>IF(F9="",E9,E9-F9)</f>
        <v/>
      </c>
      <c r="H9" s="38" t="n">
        <v>0</v>
      </c>
      <c r="I9" s="6" t="n">
        <v>25884.9</v>
      </c>
      <c r="J9" s="7" t="n">
        <v>0.1</v>
      </c>
      <c r="K9" s="6" t="n">
        <v>269840.22</v>
      </c>
      <c r="L9" s="40" t="n">
        <v>0.96</v>
      </c>
      <c r="M9" s="7">
        <f>E9/4027770.23</f>
        <v/>
      </c>
      <c r="N9" s="7">
        <f>SUM(M$5:M9)</f>
        <v/>
      </c>
      <c r="O9" s="5" t="inlineStr">
        <is>
          <t>Moroso - sin pago en el mes</t>
        </is>
      </c>
    </row>
    <row r="10">
      <c r="A10" s="5" t="n">
        <v>31</v>
      </c>
      <c r="B10" s="5" t="inlineStr">
        <is>
          <t>5-A</t>
        </is>
      </c>
      <c r="C10" s="5" t="inlineStr">
        <is>
          <t>SINGLAR</t>
        </is>
      </c>
      <c r="D10" s="5" t="inlineStr">
        <is>
          <t>Departamento</t>
        </is>
      </c>
      <c r="E10" s="6" t="n">
        <v>227857.31</v>
      </c>
      <c r="F10" s="6" t="n">
        <v>561744.3100000001</v>
      </c>
      <c r="G10" s="6">
        <f>IF(F10="",E10,E10-F10)</f>
        <v/>
      </c>
      <c r="H10" s="6" t="n">
        <v>750000</v>
      </c>
      <c r="I10" s="6" t="n">
        <v>58434.92</v>
      </c>
      <c r="J10" s="7" t="n">
        <v>0.2565</v>
      </c>
      <c r="K10" s="6" t="n">
        <v>378193.31</v>
      </c>
      <c r="L10" s="40" t="n">
        <v>0.6</v>
      </c>
      <c r="M10" s="7">
        <f>E10/4027770.23</f>
        <v/>
      </c>
      <c r="N10" s="7">
        <f>SUM(M$5:M10)</f>
        <v/>
      </c>
      <c r="O10" s="5" t="inlineStr">
        <is>
          <t>Moroso - pago parcial</t>
        </is>
      </c>
    </row>
    <row r="11">
      <c r="A11" s="5" t="n">
        <v>24</v>
      </c>
      <c r="B11" s="5" t="inlineStr">
        <is>
          <t>4-A</t>
        </is>
      </c>
      <c r="C11" s="5" t="inlineStr">
        <is>
          <t>ASOCARG J BASQUE</t>
        </is>
      </c>
      <c r="D11" s="5" t="inlineStr">
        <is>
          <t>Departamento</t>
        </is>
      </c>
      <c r="E11" s="6" t="n">
        <v>200000</v>
      </c>
      <c r="F11" s="6" t="n">
        <v>168311.24</v>
      </c>
      <c r="G11" s="6">
        <f>IF(F11="",E11,E11-F11)</f>
        <v/>
      </c>
      <c r="H11" s="6" t="n">
        <v>347930.24</v>
      </c>
      <c r="I11" s="6" t="n">
        <v>20000.02</v>
      </c>
      <c r="J11" s="7" t="n">
        <v>0.1</v>
      </c>
      <c r="K11" s="6" t="n">
        <v>378193.31</v>
      </c>
      <c r="L11" s="40" t="n">
        <v>0.53</v>
      </c>
      <c r="M11" s="7">
        <f>E11/4027770.23</f>
        <v/>
      </c>
      <c r="N11" s="7">
        <f>SUM(M$5:M11)</f>
        <v/>
      </c>
      <c r="O11" s="5" t="inlineStr">
        <is>
          <t>Moroso - pago parcial</t>
        </is>
      </c>
    </row>
    <row r="12">
      <c r="A12" s="5" t="n">
        <v>37</v>
      </c>
      <c r="B12" s="5" t="inlineStr">
        <is>
          <t>6-B</t>
        </is>
      </c>
      <c r="C12" s="5" t="inlineStr">
        <is>
          <t>BERHO MARCELO OMAR</t>
        </is>
      </c>
      <c r="D12" s="5" t="inlineStr">
        <is>
          <t>Departamento</t>
        </is>
      </c>
      <c r="E12" s="6" t="n">
        <v>60000</v>
      </c>
      <c r="F12" s="6" t="n"/>
      <c r="G12" s="6">
        <f>IF(F12="",E12,E12-F12)</f>
        <v/>
      </c>
      <c r="H12" s="6" t="n">
        <v>306701.37</v>
      </c>
      <c r="I12" s="6" t="n">
        <v>5999.97</v>
      </c>
      <c r="J12" s="7" t="n">
        <v>0.1</v>
      </c>
      <c r="K12" s="6" t="n">
        <v>382270.11</v>
      </c>
      <c r="L12" s="40" t="n">
        <v>0.16</v>
      </c>
      <c r="M12" s="7">
        <f>E12/4027770.23</f>
        <v/>
      </c>
      <c r="N12" s="7">
        <f>SUM(M$5:M12)</f>
        <v/>
      </c>
      <c r="O12" s="5" t="inlineStr">
        <is>
          <t>Moroso - pago parcial</t>
        </is>
      </c>
    </row>
    <row r="13">
      <c r="A13" s="5" t="n">
        <v>27</v>
      </c>
      <c r="B13" s="5" t="inlineStr">
        <is>
          <t>4-D</t>
        </is>
      </c>
      <c r="C13" s="5" t="inlineStr">
        <is>
          <t>VALDES ARIEL</t>
        </is>
      </c>
      <c r="D13" s="5" t="inlineStr">
        <is>
          <t>Departamento</t>
        </is>
      </c>
      <c r="E13" s="6" t="n">
        <v>18000</v>
      </c>
      <c r="F13" s="6" t="n"/>
      <c r="G13" s="6">
        <f>IF(F13="",E13,E13-F13)</f>
        <v/>
      </c>
      <c r="H13" s="6" t="n">
        <v>233394.27</v>
      </c>
      <c r="I13" s="6" t="n">
        <v>0</v>
      </c>
      <c r="J13" s="7" t="n"/>
      <c r="K13" s="6" t="n">
        <v>243304.3</v>
      </c>
      <c r="L13" s="40" t="n">
        <v>0.07000000000000001</v>
      </c>
      <c r="M13" s="7">
        <f>E13/4027770.23</f>
        <v/>
      </c>
      <c r="N13" s="7">
        <f>SUM(M$5:M13)</f>
        <v/>
      </c>
      <c r="O13" s="5" t="inlineStr">
        <is>
          <t>Débito particular (llavero), no mora</t>
        </is>
      </c>
    </row>
    <row r="14">
      <c r="A14" s="27" t="inlineStr">
        <is>
          <t>Total agosto</t>
        </is>
      </c>
      <c r="B14" s="35" t="n"/>
      <c r="C14" s="35" t="n"/>
      <c r="D14" s="35" t="n"/>
      <c r="E14" s="28">
        <f>SUM(E5:E13)</f>
        <v/>
      </c>
      <c r="F14" s="28" t="n">
        <v>4283350.11</v>
      </c>
      <c r="G14" s="35" t="n"/>
      <c r="H14" s="28">
        <f>SUM(H5:H13)</f>
        <v/>
      </c>
      <c r="I14" s="28">
        <f>SUM(I5:I13)</f>
        <v/>
      </c>
      <c r="J14" s="35" t="n"/>
      <c r="K14" s="35" t="n"/>
      <c r="L14" s="35" t="n"/>
      <c r="M14" s="37">
        <f>SUM(M5:M13)</f>
        <v/>
      </c>
      <c r="N14" s="35" t="n"/>
      <c r="O14" s="35" t="n"/>
    </row>
    <row r="16">
      <c r="A16" s="3" t="inlineStr">
        <is>
          <t>Deudores de julio que regularizaron en agosto</t>
        </is>
      </c>
    </row>
    <row r="17" ht="30" customHeight="1">
      <c r="A17" s="4" t="inlineStr">
        <is>
          <t>UF</t>
        </is>
      </c>
      <c r="B17" s="4" t="inlineStr">
        <is>
          <t>Piso-Depto</t>
        </is>
      </c>
      <c r="C17" s="4" t="inlineStr">
        <is>
          <t>Propietario</t>
        </is>
      </c>
      <c r="D17" s="4" t="inlineStr"/>
      <c r="E17" s="4" t="inlineStr">
        <is>
          <t>Deuda julio</t>
        </is>
      </c>
      <c r="F17" s="4" t="inlineStr">
        <is>
          <t>Pagó en agosto</t>
        </is>
      </c>
      <c r="G17" s="4" t="inlineStr">
        <is>
          <t>Estado agosto</t>
        </is>
      </c>
    </row>
    <row r="18">
      <c r="A18" s="5" t="n">
        <v>1</v>
      </c>
      <c r="B18" s="5" t="inlineStr">
        <is>
          <t>LOC-</t>
        </is>
      </c>
      <c r="C18" s="5" t="inlineStr">
        <is>
          <t>SEGUROS EVOLUCION</t>
        </is>
      </c>
      <c r="D18" s="5" t="inlineStr"/>
      <c r="E18" s="6" t="n">
        <v>592674.01</v>
      </c>
      <c r="F18" s="6" t="n">
        <v>1517850.01</v>
      </c>
      <c r="G18" s="5" t="inlineStr">
        <is>
          <t>Al día</t>
        </is>
      </c>
    </row>
    <row r="19">
      <c r="A19" s="5" t="n">
        <v>25</v>
      </c>
      <c r="B19" s="5" t="inlineStr">
        <is>
          <t>4-C</t>
        </is>
      </c>
      <c r="C19" s="5" t="inlineStr">
        <is>
          <t>MAZZOCONI</t>
        </is>
      </c>
      <c r="D19" s="5" t="inlineStr"/>
      <c r="E19" s="6" t="n">
        <v>171601.25</v>
      </c>
      <c r="F19" s="6" t="n">
        <v>439473.25</v>
      </c>
      <c r="G19" s="5" t="inlineStr">
        <is>
          <t>Al día - pagó fuera de término (recargo)</t>
        </is>
      </c>
    </row>
    <row r="20">
      <c r="A20" s="5" t="n">
        <v>42</v>
      </c>
      <c r="B20" s="5" t="inlineStr">
        <is>
          <t>6-F</t>
        </is>
      </c>
      <c r="C20" s="5" t="inlineStr">
        <is>
          <t>CARBALLEDO</t>
        </is>
      </c>
      <c r="D20" s="5" t="inlineStr"/>
      <c r="E20" s="6" t="n">
        <v>177169.42</v>
      </c>
      <c r="F20" s="6" t="n">
        <v>453734.42</v>
      </c>
      <c r="G20" s="5" t="inlineStr">
        <is>
          <t>Al día</t>
        </is>
      </c>
    </row>
    <row r="21">
      <c r="A21" s="5" t="n">
        <v>81</v>
      </c>
      <c r="B21" s="5" t="inlineStr">
        <is>
          <t>12-C</t>
        </is>
      </c>
      <c r="C21" s="5" t="inlineStr">
        <is>
          <t>LORES CARLOTA</t>
        </is>
      </c>
      <c r="D21" s="5" t="inlineStr"/>
      <c r="E21" s="6" t="n">
        <v>170842.81</v>
      </c>
      <c r="F21" s="6" t="n">
        <v>437530.81</v>
      </c>
      <c r="G21" s="5" t="inlineStr">
        <is>
          <t>Al día</t>
        </is>
      </c>
    </row>
    <row r="22">
      <c r="A22" s="5" t="n">
        <v>220</v>
      </c>
      <c r="B22" s="5" t="inlineStr">
        <is>
          <t>UC-20</t>
        </is>
      </c>
      <c r="C22" s="5" t="inlineStr">
        <is>
          <t>SEGURO EVOLUCION</t>
        </is>
      </c>
      <c r="D22" s="5" t="inlineStr"/>
      <c r="E22" s="6" t="n">
        <v>32145.5</v>
      </c>
      <c r="F22" s="6" t="n">
        <v>184404.2</v>
      </c>
      <c r="G22" s="5" t="inlineStr">
        <is>
          <t>Al día - pagó fuera de término (recargo)</t>
        </is>
      </c>
    </row>
    <row r="24">
      <c r="A24" s="3" t="inlineStr">
        <is>
          <t>Nuevos deudores en agosto</t>
        </is>
      </c>
    </row>
    <row r="25" ht="30" customHeight="1">
      <c r="A25" s="4" t="inlineStr">
        <is>
          <t>UF</t>
        </is>
      </c>
      <c r="B25" s="4" t="inlineStr">
        <is>
          <t>Piso-Depto</t>
        </is>
      </c>
      <c r="C25" s="4" t="inlineStr">
        <is>
          <t>Propietario</t>
        </is>
      </c>
      <c r="D25" s="4" t="inlineStr"/>
      <c r="E25" s="4" t="inlineStr">
        <is>
          <t>Deuda agosto</t>
        </is>
      </c>
      <c r="F25" s="4" t="inlineStr">
        <is>
          <t>Pagó en agosto</t>
        </is>
      </c>
      <c r="G25" s="4" t="inlineStr">
        <is>
          <t>Estado agosto</t>
        </is>
      </c>
    </row>
    <row r="26">
      <c r="A26" s="5" t="n">
        <v>35</v>
      </c>
      <c r="B26" s="5" t="inlineStr">
        <is>
          <t>5-F</t>
        </is>
      </c>
      <c r="C26" s="5" t="inlineStr">
        <is>
          <t>CARRIZO ELBIO</t>
        </is>
      </c>
      <c r="D26" s="5" t="inlineStr"/>
      <c r="E26" s="6" t="n">
        <v>258849.35</v>
      </c>
      <c r="F26" s="6" t="n">
        <v>0</v>
      </c>
      <c r="G26" s="5" t="inlineStr">
        <is>
          <t>Moroso - sin pago en el mes</t>
        </is>
      </c>
    </row>
    <row r="27">
      <c r="A27" s="5" t="n">
        <v>37</v>
      </c>
      <c r="B27" s="5" t="inlineStr">
        <is>
          <t>6-B</t>
        </is>
      </c>
      <c r="C27" s="5" t="inlineStr">
        <is>
          <t>BERHO MARCELO OMAR</t>
        </is>
      </c>
      <c r="D27" s="5" t="inlineStr"/>
      <c r="E27" s="6" t="n">
        <v>60000</v>
      </c>
      <c r="F27" s="6" t="n">
        <v>306701.37</v>
      </c>
      <c r="G27" s="5" t="inlineStr">
        <is>
          <t>Moroso - pago parcial</t>
        </is>
      </c>
    </row>
    <row r="28">
      <c r="A28" s="5" t="n">
        <v>27</v>
      </c>
      <c r="B28" s="5" t="inlineStr">
        <is>
          <t>4-D</t>
        </is>
      </c>
      <c r="C28" s="5" t="inlineStr">
        <is>
          <t>VALDES ARIEL</t>
        </is>
      </c>
      <c r="D28" s="5" t="inlineStr"/>
      <c r="E28" s="6" t="n">
        <v>18000</v>
      </c>
      <c r="F28" s="6" t="n">
        <v>233394.27</v>
      </c>
      <c r="G28" s="5" t="inlineStr">
        <is>
          <t>Débito particular (llavero), no mora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8FA3BF"/>
    <outlinePr summaryBelow="1" summaryRight="1"/>
    <pageSetUpPr/>
  </sheetPr>
  <dimension ref="A1:K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34" customWidth="1" min="2" max="2"/>
    <col width="48" customWidth="1" min="3" max="3"/>
    <col width="30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8" customWidth="1" min="10" max="10"/>
    <col width="60" customWidth="1" min="11" max="11"/>
  </cols>
  <sheetData>
    <row r="1">
      <c r="A1" s="1" t="inlineStr">
        <is>
          <t>¿Dónde se gastó la plata? Obras y gastos aplicados a unidades funcionales concretas (julio + agosto 2026)</t>
        </is>
      </c>
    </row>
    <row r="2">
      <c r="A2" s="2" t="inlineStr">
        <is>
          <t>Para las serpentinas de Roth (3 cuotas de $2.650.000) se prorratea cada cuota entre 13-B, 12-B y la cupla según el valor de cada trabajo.</t>
        </is>
      </c>
    </row>
    <row r="4" ht="30" customHeight="1">
      <c r="A4" s="4" t="inlineStr">
        <is>
          <t>UF beneficiaria</t>
        </is>
      </c>
      <c r="B4" s="4" t="inlineStr">
        <is>
          <t>Propietario</t>
        </is>
      </c>
      <c r="C4" s="4" t="inlineStr">
        <is>
          <t>Obra / concepto</t>
        </is>
      </c>
      <c r="D4" s="4" t="inlineStr">
        <is>
          <t>Proveedor</t>
        </is>
      </c>
      <c r="E4" s="4" t="inlineStr">
        <is>
          <t>Costo total</t>
        </is>
      </c>
      <c r="F4" s="4" t="inlineStr">
        <is>
          <t>Pagado julio</t>
        </is>
      </c>
      <c r="G4" s="4" t="inlineStr">
        <is>
          <t>Pagado agosto</t>
        </is>
      </c>
      <c r="H4" s="4" t="inlineStr">
        <is>
          <t>Pagado 2 meses</t>
        </is>
      </c>
      <c r="I4" s="4" t="inlineStr">
        <is>
          <t>Pendiente</t>
        </is>
      </c>
      <c r="J4" s="4" t="inlineStr">
        <is>
          <t>Columna de prorrateo</t>
        </is>
      </c>
      <c r="K4" s="4" t="inlineStr">
        <is>
          <t>Observación</t>
        </is>
      </c>
    </row>
    <row r="5" ht="40" customHeight="1">
      <c r="A5" s="11" t="inlineStr">
        <is>
          <t>13-B (UF 86)</t>
        </is>
      </c>
      <c r="B5" s="11" t="inlineStr">
        <is>
          <t>ACOSTA ROSANA</t>
        </is>
      </c>
      <c r="C5" s="11" t="inlineStr">
        <is>
          <t>Porcelanato: material 60x120 Strazza</t>
        </is>
      </c>
      <c r="D5" s="11" t="inlineStr">
        <is>
          <t>LO &amp; CO S.A.</t>
        </is>
      </c>
      <c r="E5" s="23" t="n">
        <v>2003457.01</v>
      </c>
      <c r="F5" s="23" t="n">
        <v>2003457.01</v>
      </c>
      <c r="G5" s="23" t="n">
        <v>0</v>
      </c>
      <c r="H5" s="23">
        <f>F5+G5</f>
        <v/>
      </c>
      <c r="I5" s="23">
        <f>E5-H5</f>
        <v/>
      </c>
      <c r="J5" s="11" t="inlineStr">
        <is>
          <t>A</t>
        </is>
      </c>
      <c r="K5" s="11" t="inlineStr">
        <is>
          <t>Pagado en efectivo</t>
        </is>
      </c>
    </row>
    <row r="6" ht="40" customHeight="1">
      <c r="A6" s="11" t="inlineStr">
        <is>
          <t>13-B (UF 86)</t>
        </is>
      </c>
      <c r="B6" s="11" t="inlineStr">
        <is>
          <t>ACOSTA ROSANA</t>
        </is>
      </c>
      <c r="C6" s="11" t="inlineStr">
        <is>
          <t>Porcelanato: demolición y colocación ~50 m²</t>
        </is>
      </c>
      <c r="D6" s="11" t="inlineStr">
        <is>
          <t>SACZEWICZYK MARIA EUGENIA</t>
        </is>
      </c>
      <c r="E6" s="23" t="n">
        <v>4552000</v>
      </c>
      <c r="F6" s="23" t="n">
        <v>2000000</v>
      </c>
      <c r="G6" s="23" t="n">
        <v>2552000</v>
      </c>
      <c r="H6" s="23">
        <f>F6+G6</f>
        <v/>
      </c>
      <c r="I6" s="23">
        <f>E6-H6</f>
        <v/>
      </c>
      <c r="J6" s="11" t="inlineStr">
        <is>
          <t>A</t>
        </is>
      </c>
      <c r="K6" s="11" t="inlineStr">
        <is>
          <t>$2 M en efectivo (jul). Factura N° 7 del proveedor</t>
        </is>
      </c>
    </row>
    <row r="7" ht="40" customHeight="1">
      <c r="A7" s="11" t="inlineStr">
        <is>
          <t>13-B (UF 86)</t>
        </is>
      </c>
      <c r="B7" s="11" t="inlineStr">
        <is>
          <t>ACOSTA ROSANA</t>
        </is>
      </c>
      <c r="C7" s="11" t="inlineStr">
        <is>
          <t>Pintura y reparación de pared</t>
        </is>
      </c>
      <c r="D7" s="11" t="inlineStr">
        <is>
          <t>SACZEWICZYK MARIA EUGENIA</t>
        </is>
      </c>
      <c r="E7" s="23" t="n">
        <v>700000</v>
      </c>
      <c r="F7" s="23" t="n">
        <v>0</v>
      </c>
      <c r="G7" s="23" t="n">
        <v>700000</v>
      </c>
      <c r="H7" s="23">
        <f>F7+G7</f>
        <v/>
      </c>
      <c r="I7" s="23">
        <f>E7-H7</f>
        <v/>
      </c>
      <c r="J7" s="11" t="inlineStr">
        <is>
          <t>A</t>
        </is>
      </c>
      <c r="K7" s="11" t="inlineStr">
        <is>
          <t>Factura N° 8, emitida y pagada el 31-08</t>
        </is>
      </c>
    </row>
    <row r="8" ht="40" customHeight="1">
      <c r="A8" s="11" t="inlineStr">
        <is>
          <t>13-B (UF 86)</t>
        </is>
      </c>
      <c r="B8" s="11" t="inlineStr">
        <is>
          <t>ACOSTA ROSANA</t>
        </is>
      </c>
      <c r="C8" s="11" t="inlineStr">
        <is>
          <t>Cambio serpentina calefacción (caño pex 20 mm, 20 m)</t>
        </is>
      </c>
      <c r="D8" s="11" t="inlineStr">
        <is>
          <t>MARIO LEONARDO ROTH</t>
        </is>
      </c>
      <c r="E8" s="23" t="n">
        <v>4900000</v>
      </c>
      <c r="F8" s="23" t="n">
        <v>1633333.33</v>
      </c>
      <c r="G8" s="23" t="n">
        <v>1633333.33</v>
      </c>
      <c r="H8" s="23">
        <f>F8+G8</f>
        <v/>
      </c>
      <c r="I8" s="23">
        <f>E8-H8</f>
        <v/>
      </c>
      <c r="J8" s="11" t="inlineStr">
        <is>
          <t>D</t>
        </is>
      </c>
      <c r="K8" s="11" t="inlineStr">
        <is>
          <t>Prorrateo de las 3 cuotas de $2.650.000 (61,6%); 1ª cuota presumiblemente en junio</t>
        </is>
      </c>
    </row>
    <row r="9" ht="40" customHeight="1">
      <c r="A9" s="11" t="inlineStr">
        <is>
          <t>12-B (UF 79)</t>
        </is>
      </c>
      <c r="B9" s="11" t="inlineStr">
        <is>
          <t>LOPEZ ARIAS</t>
        </is>
      </c>
      <c r="C9" s="11" t="inlineStr">
        <is>
          <t>Cambio serpentina calefacción</t>
        </is>
      </c>
      <c r="D9" s="11" t="inlineStr">
        <is>
          <t>MARIO LEONARDO ROTH</t>
        </is>
      </c>
      <c r="E9" s="23" t="n">
        <v>2900000</v>
      </c>
      <c r="F9" s="23" t="n">
        <v>966666.67</v>
      </c>
      <c r="G9" s="23" t="n">
        <v>966666.67</v>
      </c>
      <c r="H9" s="23">
        <f>F9+G9</f>
        <v/>
      </c>
      <c r="I9" s="23">
        <f>E9-H9</f>
        <v/>
      </c>
      <c r="J9" s="11" t="inlineStr">
        <is>
          <t>D</t>
        </is>
      </c>
      <c r="K9" s="11" t="inlineStr">
        <is>
          <t>Prorrateo de las 3 cuotas (36,5%)</t>
        </is>
      </c>
    </row>
    <row r="10" ht="40" customHeight="1">
      <c r="A10" s="11" t="inlineStr">
        <is>
          <t>12-B (UF 79)</t>
        </is>
      </c>
      <c r="B10" s="11" t="inlineStr">
        <is>
          <t>LOPEZ ARIAS</t>
        </is>
      </c>
      <c r="C10" s="11" t="inlineStr">
        <is>
          <t>Lijado y plastificado de pisos</t>
        </is>
      </c>
      <c r="D10" s="11" t="inlineStr">
        <is>
          <t>LOPEZ RAMIREZ VIDAL</t>
        </is>
      </c>
      <c r="E10" s="23" t="n">
        <v>400000</v>
      </c>
      <c r="F10" s="23" t="n">
        <v>200000</v>
      </c>
      <c r="G10" s="23" t="n">
        <v>0</v>
      </c>
      <c r="H10" s="23">
        <f>F10+G10</f>
        <v/>
      </c>
      <c r="I10" s="23">
        <f>E10-H10</f>
        <v/>
      </c>
      <c r="J10" s="11" t="inlineStr">
        <is>
          <t>A</t>
        </is>
      </c>
      <c r="K10" s="11" t="inlineStr">
        <is>
          <t>Saldo en julio; $200.000 en mes anterior</t>
        </is>
      </c>
    </row>
    <row r="11" ht="40" customHeight="1">
      <c r="A11" s="11" t="inlineStr">
        <is>
          <t>Sector F pisos 8-12 (UF 56, 63, 70, 77, 84)</t>
        </is>
      </c>
      <c r="B11" s="11" t="inlineStr">
        <is>
          <t>MAGNATERRA / GALLEGUILLO / DEL CAST / TIMMER / PALOMBO</t>
        </is>
      </c>
      <c r="C11" s="11" t="inlineStr">
        <is>
          <t>Columna vertical y horizontales de calefacción + albañilería y yeso</t>
        </is>
      </c>
      <c r="D11" s="11" t="inlineStr">
        <is>
          <t>PEÑALOZA ALEJANDRO ROBERTO</t>
        </is>
      </c>
      <c r="E11" s="23" t="n">
        <v>14000000</v>
      </c>
      <c r="F11" s="23" t="n">
        <v>5000000</v>
      </c>
      <c r="G11" s="23" t="n">
        <v>4333333.33</v>
      </c>
      <c r="H11" s="23">
        <f>F11+G11</f>
        <v/>
      </c>
      <c r="I11" s="23">
        <f>E11-H11</f>
        <v/>
      </c>
      <c r="J11" s="11" t="inlineStr">
        <is>
          <t>A (jul) / D (ago)</t>
        </is>
      </c>
      <c r="K11" s="11" t="inlineStr">
        <is>
          <t>Anticipo $5 M en columna A (cocheras pagaron); cuota en D (cocheras exentas). Factura de julio emitida después del pago. Pendiente $4.666.667</t>
        </is>
      </c>
    </row>
    <row r="12" ht="40" customHeight="1">
      <c r="A12" s="11" t="inlineStr">
        <is>
          <t>14-F (UF 94)</t>
        </is>
      </c>
      <c r="B12" s="11" t="inlineStr">
        <is>
          <t>CARRO</t>
        </is>
      </c>
      <c r="C12" s="11" t="inlineStr">
        <is>
          <t>Mampostería y venecitas</t>
        </is>
      </c>
      <c r="D12" s="11" t="inlineStr">
        <is>
          <t>GOMEZ PABLO RODOLFO</t>
        </is>
      </c>
      <c r="E12" s="23" t="n">
        <v>320000</v>
      </c>
      <c r="F12" s="23" t="n">
        <v>320000</v>
      </c>
      <c r="G12" s="23" t="n">
        <v>0</v>
      </c>
      <c r="H12" s="23">
        <f>F12+G12</f>
        <v/>
      </c>
      <c r="I12" s="23">
        <f>E12-H12</f>
        <v/>
      </c>
      <c r="J12" s="11" t="inlineStr">
        <is>
          <t>A</t>
        </is>
      </c>
      <c r="K12" s="11" t="inlineStr"/>
    </row>
    <row r="13" ht="40" customHeight="1">
      <c r="A13" s="11" t="inlineStr">
        <is>
          <t>14-E / 14-F (UF 92, 94)</t>
        </is>
      </c>
      <c r="B13" s="11" t="inlineStr">
        <is>
          <t>CASOLA / CARRO</t>
        </is>
      </c>
      <c r="C13" s="11" t="inlineStr">
        <is>
          <t>Cambio columna agua fría (galvanizado → termofusión)</t>
        </is>
      </c>
      <c r="D13" s="11" t="inlineStr">
        <is>
          <t>VARAS GILBERTO GABRIEL</t>
        </is>
      </c>
      <c r="E13" s="23" t="n">
        <v>680000</v>
      </c>
      <c r="F13" s="23" t="n">
        <v>680000</v>
      </c>
      <c r="G13" s="23" t="n">
        <v>0</v>
      </c>
      <c r="H13" s="23">
        <f>F13+G13</f>
        <v/>
      </c>
      <c r="I13" s="23">
        <f>E13-H13</f>
        <v/>
      </c>
      <c r="J13" s="11" t="inlineStr">
        <is>
          <t>A</t>
        </is>
      </c>
      <c r="K13" s="11" t="inlineStr"/>
    </row>
    <row r="14" ht="40" customHeight="1">
      <c r="A14" s="11" t="inlineStr">
        <is>
          <t>Piso 1 (sin UF)</t>
        </is>
      </c>
      <c r="B14" s="11" t="inlineStr">
        <is>
          <t>—</t>
        </is>
      </c>
      <c r="C14" s="11" t="inlineStr">
        <is>
          <t>Reparación cupla para dar servicio</t>
        </is>
      </c>
      <c r="D14" s="11" t="inlineStr">
        <is>
          <t>MARIO LEONARDO ROTH</t>
        </is>
      </c>
      <c r="E14" s="23" t="n">
        <v>150000</v>
      </c>
      <c r="F14" s="23" t="n">
        <v>50000</v>
      </c>
      <c r="G14" s="23" t="n">
        <v>50000</v>
      </c>
      <c r="H14" s="23">
        <f>F14+G14</f>
        <v/>
      </c>
      <c r="I14" s="23">
        <f>E14-H14</f>
        <v/>
      </c>
      <c r="J14" s="11" t="inlineStr">
        <is>
          <t>D</t>
        </is>
      </c>
      <c r="K14" s="11" t="inlineStr">
        <is>
          <t>Prorrateo de cuotas (1,9%)</t>
        </is>
      </c>
    </row>
    <row r="15" ht="40" customHeight="1">
      <c r="A15" s="11" t="inlineStr">
        <is>
          <t>10-E (UF 68)</t>
        </is>
      </c>
      <c r="B15" s="11" t="inlineStr">
        <is>
          <t>RODRIGUEZ ALEJANDRO</t>
        </is>
      </c>
      <c r="C15" s="11" t="inlineStr">
        <is>
          <t>Anticipo mediación con el propietario</t>
        </is>
      </c>
      <c r="D15" s="11" t="inlineStr">
        <is>
          <t>NAVARRO FERNANDEZ R. E.</t>
        </is>
      </c>
      <c r="E15" s="23" t="n">
        <v>29000</v>
      </c>
      <c r="F15" s="23" t="n">
        <v>0</v>
      </c>
      <c r="G15" s="23" t="n">
        <v>29000</v>
      </c>
      <c r="H15" s="23">
        <f>F15+G15</f>
        <v/>
      </c>
      <c r="I15" s="23">
        <f>E15-H15</f>
        <v/>
      </c>
      <c r="J15" s="11" t="inlineStr">
        <is>
          <t>A</t>
        </is>
      </c>
      <c r="K15" s="11" t="inlineStr">
        <is>
          <t>La UF 68 no tiene deuda: conflicto de otra naturaleza</t>
        </is>
      </c>
    </row>
    <row r="16" ht="40" customHeight="1">
      <c r="A16" s="11" t="inlineStr">
        <is>
          <t>PB-E (UF 2)</t>
        </is>
      </c>
      <c r="B16" s="11" t="inlineStr">
        <is>
          <t>CARLUCCIO STELLA</t>
        </is>
      </c>
      <c r="C16" s="11" t="inlineStr">
        <is>
          <t>Carta documento</t>
        </is>
      </c>
      <c r="D16" s="11" t="inlineStr">
        <is>
          <t>CORREO ARGENTINO</t>
        </is>
      </c>
      <c r="E16" s="23" t="n">
        <v>23900</v>
      </c>
      <c r="F16" s="23" t="n">
        <v>23900</v>
      </c>
      <c r="G16" s="23" t="n">
        <v>0</v>
      </c>
      <c r="H16" s="23">
        <f>F16+G16</f>
        <v/>
      </c>
      <c r="I16" s="23">
        <f>E16-H16</f>
        <v/>
      </c>
      <c r="J16" s="11" t="inlineStr">
        <is>
          <t>A</t>
        </is>
      </c>
      <c r="K16" s="11" t="inlineStr">
        <is>
          <t>Pagado en efectivo</t>
        </is>
      </c>
    </row>
    <row r="17" ht="40" customHeight="1">
      <c r="A17" s="11" t="inlineStr">
        <is>
          <t>4-D (UF 27)</t>
        </is>
      </c>
      <c r="B17" s="11" t="inlineStr">
        <is>
          <t>VALDES ARIEL</t>
        </is>
      </c>
      <c r="C17" s="11" t="inlineStr">
        <is>
          <t>Llavero electrónico (Controlseg FC 37099)</t>
        </is>
      </c>
      <c r="D17" s="11" t="inlineStr">
        <is>
          <t>GRUPO CONTROLSEG</t>
        </is>
      </c>
      <c r="E17" s="23" t="n">
        <v>18000</v>
      </c>
      <c r="F17" s="23" t="n">
        <v>0</v>
      </c>
      <c r="G17" s="23" t="n">
        <v>0</v>
      </c>
      <c r="H17" s="23">
        <f>F17+G17</f>
        <v/>
      </c>
      <c r="I17" s="23">
        <f>E17-H17</f>
        <v/>
      </c>
      <c r="J17" s="11" t="inlineStr">
        <is>
          <t>Débito al propietario</t>
        </is>
      </c>
      <c r="K17" s="11" t="inlineStr">
        <is>
          <t>Debitado a la UF, no lo paga el consorcio</t>
        </is>
      </c>
    </row>
    <row r="18" ht="40" customHeight="1">
      <c r="A18" s="11" t="inlineStr">
        <is>
          <t>Partes comunes (reintegro a propietaria 13-B)</t>
        </is>
      </c>
      <c r="B18" s="11" t="inlineStr">
        <is>
          <t>ACOSTA ROSANA</t>
        </is>
      </c>
      <c r="C18" s="11" t="inlineStr">
        <is>
          <t>Bomba sumergible comprada por la propietaria a su nombre y reembolsada por el consorcio</t>
        </is>
      </c>
      <c r="D18" s="11" t="inlineStr">
        <is>
          <t>LEV RENTAL SRL / reintegro a R. Acosta</t>
        </is>
      </c>
      <c r="E18" s="23" t="n">
        <v>205392</v>
      </c>
      <c r="F18" s="23" t="n">
        <v>0</v>
      </c>
      <c r="G18" s="23" t="n">
        <v>205392</v>
      </c>
      <c r="H18" s="23">
        <f>F18+G18</f>
        <v/>
      </c>
      <c r="I18" s="23">
        <f>E18-H18</f>
        <v/>
      </c>
      <c r="J18" s="11" t="inlineStr">
        <is>
          <t>A</t>
        </is>
      </c>
      <c r="K18" s="11" t="inlineStr">
        <is>
          <t>Factura a nombre de la propietaria; transferencia a su cuenta de Banco Nación</t>
        </is>
      </c>
    </row>
    <row r="19" ht="40" customHeight="1">
      <c r="A19" s="11" t="inlineStr">
        <is>
          <t>Sin UF identificada</t>
        </is>
      </c>
      <c r="B19" s="11" t="inlineStr">
        <is>
          <t>—</t>
        </is>
      </c>
      <c r="C19" s="11" t="inlineStr">
        <is>
          <t>Contestación de carta documento</t>
        </is>
      </c>
      <c r="D19" s="11" t="inlineStr">
        <is>
          <t>NAVARRO FERNANDEZ R. E.</t>
        </is>
      </c>
      <c r="E19" s="23" t="n">
        <v>135000</v>
      </c>
      <c r="F19" s="23" t="n">
        <v>0</v>
      </c>
      <c r="G19" s="23" t="n">
        <v>135000</v>
      </c>
      <c r="H19" s="23">
        <f>F19+G19</f>
        <v/>
      </c>
      <c r="I19" s="23">
        <f>E19-H19</f>
        <v/>
      </c>
      <c r="J19" s="11" t="inlineStr">
        <is>
          <t>A</t>
        </is>
      </c>
      <c r="K19" s="11" t="inlineStr"/>
    </row>
    <row r="20" ht="40" customHeight="1">
      <c r="A20" s="11" t="inlineStr">
        <is>
          <t>Sin UF identificada</t>
        </is>
      </c>
      <c r="B20" s="11" t="inlineStr">
        <is>
          <t>—</t>
        </is>
      </c>
      <c r="C20" s="11" t="inlineStr">
        <is>
          <t>Patrocinio en audiencia por denuncia en Defensa del Consumidor</t>
        </is>
      </c>
      <c r="D20" s="11" t="inlineStr">
        <is>
          <t>NAVARRO FERNANDEZ R. E.</t>
        </is>
      </c>
      <c r="E20" s="23" t="n">
        <v>200000</v>
      </c>
      <c r="F20" s="23" t="n">
        <v>200000</v>
      </c>
      <c r="G20" s="23" t="n">
        <v>0</v>
      </c>
      <c r="H20" s="23">
        <f>F20+G20</f>
        <v/>
      </c>
      <c r="I20" s="23">
        <f>E20-H20</f>
        <v/>
      </c>
      <c r="J20" s="11" t="inlineStr">
        <is>
          <t>A</t>
        </is>
      </c>
      <c r="K20" s="11" t="inlineStr">
        <is>
          <t>Denuncia contra el consorcio / administración no informada</t>
        </is>
      </c>
    </row>
    <row r="21">
      <c r="A21" s="27" t="inlineStr">
        <is>
          <t>Total</t>
        </is>
      </c>
      <c r="B21" s="35" t="n"/>
      <c r="C21" s="35" t="n"/>
      <c r="D21" s="35" t="n"/>
      <c r="E21" s="28">
        <f>SUM(E5:E20)</f>
        <v/>
      </c>
      <c r="F21" s="28">
        <f>SUM(F5:F20)</f>
        <v/>
      </c>
      <c r="G21" s="28">
        <f>SUM(G5:G20)</f>
        <v/>
      </c>
      <c r="H21" s="28">
        <f>SUM(H5:H20)</f>
        <v/>
      </c>
      <c r="I21" s="28">
        <f>SUM(I5:I20)</f>
        <v/>
      </c>
      <c r="J21" s="35" t="n"/>
      <c r="K21" s="35" t="n"/>
    </row>
    <row r="23">
      <c r="A23" s="3" t="inlineStr">
        <is>
          <t>Resumen por unidad beneficiaria</t>
        </is>
      </c>
    </row>
    <row r="24" ht="30" customHeight="1">
      <c r="A24" s="4" t="inlineStr">
        <is>
          <t>UF beneficiaria</t>
        </is>
      </c>
      <c r="B24" s="4" t="inlineStr">
        <is>
          <t>Propietario</t>
        </is>
      </c>
      <c r="C24" s="4" t="inlineStr">
        <is>
          <t>Cantidad de trabajos</t>
        </is>
      </c>
      <c r="D24" s="4" t="inlineStr"/>
      <c r="E24" s="4" t="inlineStr">
        <is>
          <t>Costo total</t>
        </is>
      </c>
      <c r="F24" s="4" t="inlineStr">
        <is>
          <t>Pagado julio</t>
        </is>
      </c>
      <c r="G24" s="4" t="inlineStr">
        <is>
          <t>Pagado agosto</t>
        </is>
      </c>
      <c r="H24" s="4" t="inlineStr">
        <is>
          <t>Pagado 2 meses</t>
        </is>
      </c>
      <c r="I24" s="4" t="inlineStr">
        <is>
          <t>Pendiente</t>
        </is>
      </c>
      <c r="J24" s="4" t="inlineStr">
        <is>
          <t>% del gasto 2 meses</t>
        </is>
      </c>
    </row>
    <row r="25">
      <c r="A25" s="5" t="inlineStr">
        <is>
          <t>Sector F pisos 8-12 (UF 56, 63, 70, 77, 84)</t>
        </is>
      </c>
      <c r="B25" s="5" t="inlineStr">
        <is>
          <t>MAGNATERRA / GALLEGUILLO / DEL CAST / TIMMER / PALOMBO</t>
        </is>
      </c>
      <c r="C25" s="10" t="n">
        <v>1</v>
      </c>
      <c r="D25" s="5" t="inlineStr"/>
      <c r="E25" s="6" t="n">
        <v>14000000</v>
      </c>
      <c r="F25" s="6" t="n">
        <v>5000000</v>
      </c>
      <c r="G25" s="6" t="n">
        <v>4333333.33</v>
      </c>
      <c r="H25" s="6">
        <f>F25+G25</f>
        <v/>
      </c>
      <c r="I25" s="6">
        <f>E25-H25</f>
        <v/>
      </c>
      <c r="J25" s="7">
        <f>H25/62420048.06</f>
        <v/>
      </c>
    </row>
    <row r="26">
      <c r="A26" s="5" t="inlineStr">
        <is>
          <t>13-B (UF 86)</t>
        </is>
      </c>
      <c r="B26" s="5" t="inlineStr">
        <is>
          <t>ACOSTA ROSANA</t>
        </is>
      </c>
      <c r="C26" s="10" t="n">
        <v>4</v>
      </c>
      <c r="D26" s="5" t="inlineStr"/>
      <c r="E26" s="6" t="n">
        <v>12155457.01</v>
      </c>
      <c r="F26" s="6" t="n">
        <v>5636790.34</v>
      </c>
      <c r="G26" s="6" t="n">
        <v>4885333.33</v>
      </c>
      <c r="H26" s="6">
        <f>F26+G26</f>
        <v/>
      </c>
      <c r="I26" s="6">
        <f>E26-H26</f>
        <v/>
      </c>
      <c r="J26" s="7">
        <f>H26/62420048.06</f>
        <v/>
      </c>
    </row>
    <row r="27">
      <c r="A27" s="5" t="inlineStr">
        <is>
          <t>12-B (UF 79)</t>
        </is>
      </c>
      <c r="B27" s="5" t="inlineStr">
        <is>
          <t>LOPEZ ARIAS</t>
        </is>
      </c>
      <c r="C27" s="10" t="n">
        <v>2</v>
      </c>
      <c r="D27" s="5" t="inlineStr"/>
      <c r="E27" s="6" t="n">
        <v>3300000</v>
      </c>
      <c r="F27" s="6" t="n">
        <v>1166666.67</v>
      </c>
      <c r="G27" s="6" t="n">
        <v>966666.67</v>
      </c>
      <c r="H27" s="6">
        <f>F27+G27</f>
        <v/>
      </c>
      <c r="I27" s="6">
        <f>E27-H27</f>
        <v/>
      </c>
      <c r="J27" s="7">
        <f>H27/62420048.06</f>
        <v/>
      </c>
    </row>
    <row r="28">
      <c r="A28" s="5" t="inlineStr">
        <is>
          <t>14-E / 14-F (UF 92, 94)</t>
        </is>
      </c>
      <c r="B28" s="5" t="inlineStr">
        <is>
          <t>CASOLA / CARRO</t>
        </is>
      </c>
      <c r="C28" s="10" t="n">
        <v>1</v>
      </c>
      <c r="D28" s="5" t="inlineStr"/>
      <c r="E28" s="6" t="n">
        <v>680000</v>
      </c>
      <c r="F28" s="6" t="n">
        <v>680000</v>
      </c>
      <c r="G28" s="6" t="n">
        <v>0</v>
      </c>
      <c r="H28" s="6">
        <f>F28+G28</f>
        <v/>
      </c>
      <c r="I28" s="6">
        <f>E28-H28</f>
        <v/>
      </c>
      <c r="J28" s="7">
        <f>H28/62420048.06</f>
        <v/>
      </c>
    </row>
    <row r="29">
      <c r="A29" s="5" t="inlineStr">
        <is>
          <t>Sin UF identificada</t>
        </is>
      </c>
      <c r="B29" s="5" t="inlineStr">
        <is>
          <t>—</t>
        </is>
      </c>
      <c r="C29" s="10" t="n">
        <v>2</v>
      </c>
      <c r="D29" s="5" t="inlineStr"/>
      <c r="E29" s="6" t="n">
        <v>335000</v>
      </c>
      <c r="F29" s="6" t="n">
        <v>200000</v>
      </c>
      <c r="G29" s="6" t="n">
        <v>135000</v>
      </c>
      <c r="H29" s="6">
        <f>F29+G29</f>
        <v/>
      </c>
      <c r="I29" s="6">
        <f>E29-H29</f>
        <v/>
      </c>
      <c r="J29" s="7">
        <f>H29/62420048.06</f>
        <v/>
      </c>
    </row>
    <row r="30">
      <c r="A30" s="5" t="inlineStr">
        <is>
          <t>14-F (UF 94)</t>
        </is>
      </c>
      <c r="B30" s="5" t="inlineStr">
        <is>
          <t>CARRO</t>
        </is>
      </c>
      <c r="C30" s="10" t="n">
        <v>1</v>
      </c>
      <c r="D30" s="5" t="inlineStr"/>
      <c r="E30" s="6" t="n">
        <v>320000</v>
      </c>
      <c r="F30" s="6" t="n">
        <v>320000</v>
      </c>
      <c r="G30" s="6" t="n">
        <v>0</v>
      </c>
      <c r="H30" s="6">
        <f>F30+G30</f>
        <v/>
      </c>
      <c r="I30" s="6">
        <f>E30-H30</f>
        <v/>
      </c>
      <c r="J30" s="7">
        <f>H30/62420048.06</f>
        <v/>
      </c>
    </row>
    <row r="31">
      <c r="A31" s="5" t="inlineStr">
        <is>
          <t>Partes comunes (reintegro a propietaria 13-B)</t>
        </is>
      </c>
      <c r="B31" s="5" t="inlineStr">
        <is>
          <t>ACOSTA ROSANA</t>
        </is>
      </c>
      <c r="C31" s="10" t="n">
        <v>1</v>
      </c>
      <c r="D31" s="5" t="inlineStr"/>
      <c r="E31" s="6" t="n">
        <v>205392</v>
      </c>
      <c r="F31" s="6" t="n">
        <v>0</v>
      </c>
      <c r="G31" s="6" t="n">
        <v>205392</v>
      </c>
      <c r="H31" s="6">
        <f>F31+G31</f>
        <v/>
      </c>
      <c r="I31" s="6">
        <f>E31-H31</f>
        <v/>
      </c>
      <c r="J31" s="7">
        <f>H31/62420048.06</f>
        <v/>
      </c>
    </row>
    <row r="32">
      <c r="A32" s="5" t="inlineStr">
        <is>
          <t>Piso 1 (sin UF)</t>
        </is>
      </c>
      <c r="B32" s="5" t="inlineStr">
        <is>
          <t>—</t>
        </is>
      </c>
      <c r="C32" s="10" t="n">
        <v>1</v>
      </c>
      <c r="D32" s="5" t="inlineStr"/>
      <c r="E32" s="6" t="n">
        <v>150000</v>
      </c>
      <c r="F32" s="6" t="n">
        <v>50000</v>
      </c>
      <c r="G32" s="6" t="n">
        <v>50000</v>
      </c>
      <c r="H32" s="6">
        <f>F32+G32</f>
        <v/>
      </c>
      <c r="I32" s="6">
        <f>E32-H32</f>
        <v/>
      </c>
      <c r="J32" s="7">
        <f>H32/62420048.06</f>
        <v/>
      </c>
    </row>
    <row r="33">
      <c r="A33" s="5" t="inlineStr">
        <is>
          <t>10-E (UF 68)</t>
        </is>
      </c>
      <c r="B33" s="5" t="inlineStr">
        <is>
          <t>RODRIGUEZ ALEJANDRO</t>
        </is>
      </c>
      <c r="C33" s="10" t="n">
        <v>1</v>
      </c>
      <c r="D33" s="5" t="inlineStr"/>
      <c r="E33" s="6" t="n">
        <v>29000</v>
      </c>
      <c r="F33" s="6" t="n">
        <v>0</v>
      </c>
      <c r="G33" s="6" t="n">
        <v>29000</v>
      </c>
      <c r="H33" s="6">
        <f>F33+G33</f>
        <v/>
      </c>
      <c r="I33" s="6">
        <f>E33-H33</f>
        <v/>
      </c>
      <c r="J33" s="7">
        <f>H33/62420048.06</f>
        <v/>
      </c>
    </row>
    <row r="34">
      <c r="A34" s="5" t="inlineStr">
        <is>
          <t>PB-E (UF 2)</t>
        </is>
      </c>
      <c r="B34" s="5" t="inlineStr">
        <is>
          <t>CARLUCCIO STELLA</t>
        </is>
      </c>
      <c r="C34" s="10" t="n">
        <v>1</v>
      </c>
      <c r="D34" s="5" t="inlineStr"/>
      <c r="E34" s="6" t="n">
        <v>23900</v>
      </c>
      <c r="F34" s="6" t="n">
        <v>23900</v>
      </c>
      <c r="G34" s="6" t="n">
        <v>0</v>
      </c>
      <c r="H34" s="6">
        <f>F34+G34</f>
        <v/>
      </c>
      <c r="I34" s="6">
        <f>E34-H34</f>
        <v/>
      </c>
      <c r="J34" s="7">
        <f>H34/62420048.06</f>
        <v/>
      </c>
    </row>
    <row r="35">
      <c r="A35" s="5" t="inlineStr">
        <is>
          <t>4-D (UF 27)</t>
        </is>
      </c>
      <c r="B35" s="5" t="inlineStr">
        <is>
          <t>VALDES ARIEL</t>
        </is>
      </c>
      <c r="C35" s="10" t="n">
        <v>1</v>
      </c>
      <c r="D35" s="5" t="inlineStr"/>
      <c r="E35" s="6" t="n">
        <v>18000</v>
      </c>
      <c r="F35" s="6" t="n">
        <v>0</v>
      </c>
      <c r="G35" s="6" t="n">
        <v>0</v>
      </c>
      <c r="H35" s="6">
        <f>F35+G35</f>
        <v/>
      </c>
      <c r="I35" s="6">
        <f>E35-H35</f>
        <v/>
      </c>
      <c r="J35" s="7">
        <f>H35/62420048.06</f>
        <v/>
      </c>
    </row>
    <row r="36">
      <c r="A36" s="27" t="inlineStr">
        <is>
          <t>Total</t>
        </is>
      </c>
      <c r="B36" s="35" t="n"/>
      <c r="C36" s="35" t="n"/>
      <c r="D36" s="35" t="n"/>
      <c r="E36" s="28">
        <f>SUM(E25:E35)</f>
        <v/>
      </c>
      <c r="F36" s="28">
        <f>SUM(F25:F35)</f>
        <v/>
      </c>
      <c r="G36" s="28">
        <f>SUM(G25:G35)</f>
        <v/>
      </c>
      <c r="H36" s="28">
        <f>SUM(H25:H35)</f>
        <v/>
      </c>
      <c r="I36" s="28">
        <f>SUM(I25:I35)</f>
        <v/>
      </c>
      <c r="J36" s="37">
        <f>SUM(J25:J35)</f>
        <v/>
      </c>
      <c r="K36" s="35" t="n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8FA3BF"/>
    <outlinePr summaryBelow="1" summaryRight="1"/>
    <pageSetUpPr/>
  </sheetPr>
  <dimension ref="A1:U12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30" customWidth="1" min="3" max="3"/>
    <col width="13" customWidth="1" min="4" max="4"/>
    <col width="15" customWidth="1" min="5" max="5"/>
    <col width="15" customWidth="1" min="6" max="6"/>
    <col width="12" customWidth="1" min="7" max="7"/>
    <col width="14" customWidth="1" min="8" max="8"/>
    <col width="12" customWidth="1" min="9" max="9"/>
    <col width="7" customWidth="1" min="10" max="10"/>
    <col width="14" customWidth="1" min="11" max="11"/>
    <col width="7" customWidth="1" min="12" max="12"/>
    <col width="12" customWidth="1" min="13" max="13"/>
    <col width="7" customWidth="1" min="14" max="14"/>
    <col width="14" customWidth="1" min="15" max="15"/>
    <col width="15" customWidth="1" min="16" max="16"/>
    <col width="9" customWidth="1" min="17" max="17"/>
    <col width="15" customWidth="1" min="18" max="18"/>
    <col width="10" customWidth="1" min="19" max="19"/>
    <col width="9" customWidth="1" min="20" max="20"/>
    <col width="36" customWidth="1" min="21" max="21"/>
  </cols>
  <sheetData>
    <row r="1">
      <c r="A1" s="1" t="inlineStr">
        <is>
          <t>Estado de cuentas y prorrateo por unidad: Agosto 2026 (116 unidades)</t>
        </is>
      </c>
    </row>
    <row r="2">
      <c r="A2" s="2" t="inlineStr">
        <is>
          <t>Reproducción del cuadro del PDF con columnas calculadas. Deuda = saldo anterior − pagos + créditos/débitos. A pagar = expensa del mes + deuda + interés + redondeo.</t>
        </is>
      </c>
    </row>
    <row r="4" ht="30" customHeight="1">
      <c r="A4" s="4" t="inlineStr">
        <is>
          <t>UF</t>
        </is>
      </c>
      <c r="B4" s="4" t="inlineStr">
        <is>
          <t>Piso-Depto</t>
        </is>
      </c>
      <c r="C4" s="4" t="inlineStr">
        <is>
          <t>Propietario</t>
        </is>
      </c>
      <c r="D4" s="4" t="inlineStr">
        <is>
          <t>Tipo</t>
        </is>
      </c>
      <c r="E4" s="4" t="inlineStr">
        <is>
          <t>Saldo anterior</t>
        </is>
      </c>
      <c r="F4" s="4" t="inlineStr">
        <is>
          <t>Pagos</t>
        </is>
      </c>
      <c r="G4" s="4" t="inlineStr">
        <is>
          <t>Créd./Déb.</t>
        </is>
      </c>
      <c r="H4" s="4" t="inlineStr">
        <is>
          <t>Deuda</t>
        </is>
      </c>
      <c r="I4" s="4" t="inlineStr">
        <is>
          <t>Interés</t>
        </is>
      </c>
      <c r="J4" s="4" t="inlineStr">
        <is>
          <t>% A</t>
        </is>
      </c>
      <c r="K4" s="4" t="inlineStr">
        <is>
          <t>Expensa A</t>
        </is>
      </c>
      <c r="L4" s="4" t="inlineStr">
        <is>
          <t>% B</t>
        </is>
      </c>
      <c r="M4" s="4" t="inlineStr">
        <is>
          <t>Expensa B</t>
        </is>
      </c>
      <c r="N4" s="4" t="inlineStr">
        <is>
          <t>% D</t>
        </is>
      </c>
      <c r="O4" s="4" t="inlineStr">
        <is>
          <t>Expensa D</t>
        </is>
      </c>
      <c r="P4" s="4" t="inlineStr">
        <is>
          <t>Expensa del mes</t>
        </is>
      </c>
      <c r="Q4" s="4" t="inlineStr">
        <is>
          <t>Redondeo</t>
        </is>
      </c>
      <c r="R4" s="4" t="inlineStr">
        <is>
          <t>A pagar</t>
        </is>
      </c>
      <c r="S4" s="4" t="inlineStr">
        <is>
          <t>Pagó % del saldo</t>
        </is>
      </c>
      <c r="T4" s="4" t="inlineStr">
        <is>
          <t>Meses de deuda</t>
        </is>
      </c>
      <c r="U4" s="4" t="inlineStr">
        <is>
          <t>Estado</t>
        </is>
      </c>
    </row>
    <row r="5">
      <c r="A5" s="5" t="n">
        <v>1</v>
      </c>
      <c r="B5" s="5" t="inlineStr">
        <is>
          <t>LOC-</t>
        </is>
      </c>
      <c r="C5" s="5" t="inlineStr">
        <is>
          <t>SEGUROS EVOLUCION</t>
        </is>
      </c>
      <c r="D5" s="5" t="inlineStr">
        <is>
          <t>Local</t>
        </is>
      </c>
      <c r="E5" s="6" t="n">
        <v>1517850.01</v>
      </c>
      <c r="F5" s="6" t="n">
        <v>1517850.01</v>
      </c>
      <c r="G5" s="6" t="n">
        <v>0</v>
      </c>
      <c r="H5" s="6" t="n">
        <v>0</v>
      </c>
      <c r="I5" s="6" t="n">
        <v>0</v>
      </c>
      <c r="J5" s="41" t="n">
        <v>0.0281</v>
      </c>
      <c r="K5" s="6" t="n">
        <v>576050</v>
      </c>
      <c r="L5" s="41" t="n">
        <v>0</v>
      </c>
      <c r="M5" s="6" t="n">
        <v>0</v>
      </c>
      <c r="N5" s="41" t="n">
        <v>0.0308</v>
      </c>
      <c r="O5" s="6" t="n">
        <v>326626.23</v>
      </c>
      <c r="P5" s="6" t="n">
        <v>902676.23</v>
      </c>
      <c r="Q5" s="6" t="n">
        <v>-0.22</v>
      </c>
      <c r="R5" s="6" t="n">
        <v>902676.01</v>
      </c>
      <c r="S5" s="7" t="n">
        <v>1</v>
      </c>
      <c r="T5" s="40" t="n">
        <v>0</v>
      </c>
      <c r="U5" s="5" t="inlineStr">
        <is>
          <t>Al día</t>
        </is>
      </c>
    </row>
    <row r="6">
      <c r="A6" s="5" t="n">
        <v>2</v>
      </c>
      <c r="B6" s="5" t="inlineStr">
        <is>
          <t>PB-E</t>
        </is>
      </c>
      <c r="C6" s="5" t="inlineStr">
        <is>
          <t>CARLUCCIO STELLA</t>
        </is>
      </c>
      <c r="D6" s="5" t="inlineStr">
        <is>
          <t>Departamento</t>
        </is>
      </c>
      <c r="E6" s="6" t="n">
        <v>446450.02</v>
      </c>
      <c r="F6" s="6" t="n">
        <v>446450.02</v>
      </c>
      <c r="G6" s="6" t="n">
        <v>0</v>
      </c>
      <c r="H6" s="6" t="n">
        <v>0</v>
      </c>
      <c r="I6" s="6" t="n">
        <v>0</v>
      </c>
      <c r="J6" s="41" t="n">
        <v>0.0144</v>
      </c>
      <c r="K6" s="6" t="n">
        <v>297004</v>
      </c>
      <c r="L6" s="41" t="n">
        <v>0</v>
      </c>
      <c r="M6" s="6" t="n">
        <v>0</v>
      </c>
      <c r="N6" s="41" t="n">
        <v>0.0158</v>
      </c>
      <c r="O6" s="6" t="n">
        <v>168400.75</v>
      </c>
      <c r="P6" s="6" t="n">
        <v>465404.75</v>
      </c>
      <c r="Q6" s="6" t="n">
        <v>-0.73</v>
      </c>
      <c r="R6" s="6" t="n">
        <v>465404.02</v>
      </c>
      <c r="S6" s="7" t="n">
        <v>1</v>
      </c>
      <c r="T6" s="40" t="n">
        <v>0</v>
      </c>
      <c r="U6" s="5" t="inlineStr">
        <is>
          <t>Al día</t>
        </is>
      </c>
    </row>
    <row r="7">
      <c r="A7" s="5" t="n">
        <v>3</v>
      </c>
      <c r="B7" s="5" t="inlineStr">
        <is>
          <t>1-B</t>
        </is>
      </c>
      <c r="C7" s="5" t="inlineStr">
        <is>
          <t>TCHERCANSKY</t>
        </is>
      </c>
      <c r="D7" s="5" t="inlineStr">
        <is>
          <t>Departamento</t>
        </is>
      </c>
      <c r="E7" s="6" t="n">
        <v>363188.03</v>
      </c>
      <c r="F7" s="6" t="n">
        <v>363200</v>
      </c>
      <c r="G7" s="6" t="n">
        <v>0</v>
      </c>
      <c r="H7" s="42" t="n">
        <v>-11.97</v>
      </c>
      <c r="I7" s="6" t="n">
        <v>0</v>
      </c>
      <c r="J7" s="41" t="n">
        <v>0.0117</v>
      </c>
      <c r="K7" s="6" t="n">
        <v>241613</v>
      </c>
      <c r="L7" s="41" t="n">
        <v>0</v>
      </c>
      <c r="M7" s="6" t="n">
        <v>0</v>
      </c>
      <c r="N7" s="41" t="n">
        <v>0.0129</v>
      </c>
      <c r="O7" s="6" t="n">
        <v>136995.2</v>
      </c>
      <c r="P7" s="6" t="n">
        <v>378608.2</v>
      </c>
      <c r="Q7" s="6" t="n">
        <v>-0.2</v>
      </c>
      <c r="R7" s="6" t="n">
        <v>378596.03</v>
      </c>
      <c r="S7" s="7" t="n">
        <v>1</v>
      </c>
      <c r="T7" s="40" t="n">
        <v>0</v>
      </c>
      <c r="U7" s="5" t="inlineStr">
        <is>
          <t>Saldo a favor</t>
        </is>
      </c>
    </row>
    <row r="8">
      <c r="A8" s="5" t="n">
        <v>4</v>
      </c>
      <c r="B8" s="5" t="inlineStr">
        <is>
          <t>1-A</t>
        </is>
      </c>
      <c r="C8" s="5" t="inlineStr">
        <is>
          <t>TCHERCANSKY</t>
        </is>
      </c>
      <c r="D8" s="5" t="inlineStr">
        <is>
          <t>Departamento</t>
        </is>
      </c>
      <c r="E8" s="6" t="n">
        <v>355085.04</v>
      </c>
      <c r="F8" s="6" t="n">
        <v>355085.04</v>
      </c>
      <c r="G8" s="6" t="n">
        <v>0</v>
      </c>
      <c r="H8" s="6" t="n">
        <v>0</v>
      </c>
      <c r="I8" s="6" t="n">
        <v>0</v>
      </c>
      <c r="J8" s="41" t="n">
        <v>0.0115</v>
      </c>
      <c r="K8" s="6" t="n">
        <v>236221.5</v>
      </c>
      <c r="L8" s="41" t="n">
        <v>0</v>
      </c>
      <c r="M8" s="6" t="n">
        <v>0</v>
      </c>
      <c r="N8" s="41" t="n">
        <v>0.0126</v>
      </c>
      <c r="O8" s="6" t="n">
        <v>133942.62</v>
      </c>
      <c r="P8" s="6" t="n">
        <v>370164.12</v>
      </c>
      <c r="Q8" s="6" t="n">
        <v>-0.08</v>
      </c>
      <c r="R8" s="6" t="n">
        <v>370164.04</v>
      </c>
      <c r="S8" s="7" t="n">
        <v>1</v>
      </c>
      <c r="T8" s="40" t="n">
        <v>0</v>
      </c>
      <c r="U8" s="5" t="inlineStr">
        <is>
          <t>Al día</t>
        </is>
      </c>
    </row>
    <row r="9">
      <c r="A9" s="5" t="n">
        <v>5</v>
      </c>
      <c r="B9" s="5" t="inlineStr">
        <is>
          <t>1-C</t>
        </is>
      </c>
      <c r="C9" s="5" t="inlineStr">
        <is>
          <t>SEGUROS EVOLUTIOÇN</t>
        </is>
      </c>
      <c r="D9" s="5" t="inlineStr">
        <is>
          <t>Departamento</t>
        </is>
      </c>
      <c r="E9" s="6" t="n">
        <v>260138.05</v>
      </c>
      <c r="F9" s="6" t="n">
        <v>260138.05</v>
      </c>
      <c r="G9" s="6" t="n">
        <v>0</v>
      </c>
      <c r="H9" s="6" t="n">
        <v>0</v>
      </c>
      <c r="I9" s="43" t="n">
        <v>13634.69</v>
      </c>
      <c r="J9" s="41" t="n">
        <v>0.008100000000000001</v>
      </c>
      <c r="K9" s="6" t="n">
        <v>167054.5</v>
      </c>
      <c r="L9" s="41" t="n">
        <v>0</v>
      </c>
      <c r="M9" s="6" t="n">
        <v>0</v>
      </c>
      <c r="N9" s="41" t="n">
        <v>0.0089</v>
      </c>
      <c r="O9" s="6" t="n">
        <v>94725.42</v>
      </c>
      <c r="P9" s="6" t="n">
        <v>261779.92</v>
      </c>
      <c r="Q9" s="6" t="n">
        <v>-0.5600000000000001</v>
      </c>
      <c r="R9" s="6" t="n">
        <v>275414.05</v>
      </c>
      <c r="S9" s="7" t="n">
        <v>1</v>
      </c>
      <c r="T9" s="40" t="n">
        <v>0</v>
      </c>
      <c r="U9" s="5" t="inlineStr">
        <is>
          <t>Al día - pagó fuera de término (recargo)</t>
        </is>
      </c>
    </row>
    <row r="10">
      <c r="A10" s="5" t="n">
        <v>6</v>
      </c>
      <c r="B10" s="5" t="inlineStr">
        <is>
          <t>1-E</t>
        </is>
      </c>
      <c r="C10" s="5" t="inlineStr">
        <is>
          <t>EVOLUCION SEGURO</t>
        </is>
      </c>
      <c r="D10" s="5" t="inlineStr">
        <is>
          <t>Departamento</t>
        </is>
      </c>
      <c r="E10" s="6" t="n">
        <v>234780.06</v>
      </c>
      <c r="F10" s="6" t="n">
        <v>246519.06</v>
      </c>
      <c r="G10" s="6" t="n">
        <v>0</v>
      </c>
      <c r="H10" s="42" t="n">
        <v>-11739</v>
      </c>
      <c r="I10" s="43" t="n">
        <v>11739</v>
      </c>
      <c r="J10" s="41" t="n">
        <v>0.0076</v>
      </c>
      <c r="K10" s="6" t="n">
        <v>156189.5</v>
      </c>
      <c r="L10" s="41" t="n">
        <v>0</v>
      </c>
      <c r="M10" s="6" t="n">
        <v>0</v>
      </c>
      <c r="N10" s="41" t="n">
        <v>0.0083</v>
      </c>
      <c r="O10" s="6" t="n">
        <v>88556.66</v>
      </c>
      <c r="P10" s="6" t="n">
        <v>244746.16</v>
      </c>
      <c r="Q10" s="6" t="n">
        <v>-0.1</v>
      </c>
      <c r="R10" s="6" t="n">
        <v>244746.06</v>
      </c>
      <c r="S10" s="7" t="n">
        <v>1.05</v>
      </c>
      <c r="T10" s="40" t="n">
        <v>0</v>
      </c>
      <c r="U10" s="5" t="inlineStr">
        <is>
          <t>Al día - pagó con recargo (compensado)</t>
        </is>
      </c>
    </row>
    <row r="11">
      <c r="A11" s="5" t="n">
        <v>7</v>
      </c>
      <c r="B11" s="5" t="inlineStr">
        <is>
          <t>1-F</t>
        </is>
      </c>
      <c r="C11" s="5" t="inlineStr">
        <is>
          <t>EVOLUCION SEGURO</t>
        </is>
      </c>
      <c r="D11" s="5" t="inlineStr">
        <is>
          <t>Departamento</t>
        </is>
      </c>
      <c r="E11" s="6" t="n">
        <v>258448.07</v>
      </c>
      <c r="F11" s="6" t="n">
        <v>258448.07</v>
      </c>
      <c r="G11" s="6" t="n">
        <v>0</v>
      </c>
      <c r="H11" s="6" t="n">
        <v>0</v>
      </c>
      <c r="I11" s="6" t="n">
        <v>0</v>
      </c>
      <c r="J11" s="41" t="n">
        <v>0.0083</v>
      </c>
      <c r="K11" s="6" t="n">
        <v>171933.5</v>
      </c>
      <c r="L11" s="41" t="n">
        <v>0</v>
      </c>
      <c r="M11" s="6" t="n">
        <v>0</v>
      </c>
      <c r="N11" s="41" t="n">
        <v>0.0091</v>
      </c>
      <c r="O11" s="6" t="n">
        <v>97491.83</v>
      </c>
      <c r="P11" s="6" t="n">
        <v>269425.33</v>
      </c>
      <c r="Q11" s="6" t="n">
        <v>-0.26</v>
      </c>
      <c r="R11" s="6" t="n">
        <v>269425.07</v>
      </c>
      <c r="S11" s="7" t="n">
        <v>1</v>
      </c>
      <c r="T11" s="40" t="n">
        <v>0</v>
      </c>
      <c r="U11" s="5" t="inlineStr">
        <is>
          <t>Al día</t>
        </is>
      </c>
    </row>
    <row r="12">
      <c r="A12" s="5" t="n">
        <v>8</v>
      </c>
      <c r="B12" s="5" t="inlineStr">
        <is>
          <t>1-G</t>
        </is>
      </c>
      <c r="C12" s="5" t="inlineStr">
        <is>
          <t>CASTELLS CARLOS</t>
        </is>
      </c>
      <c r="D12" s="5" t="inlineStr">
        <is>
          <t>Departamento</t>
        </is>
      </c>
      <c r="E12" s="6" t="n">
        <v>256168.08</v>
      </c>
      <c r="F12" s="6" t="n">
        <v>256168.08</v>
      </c>
      <c r="G12" s="6" t="n">
        <v>0</v>
      </c>
      <c r="H12" s="6" t="n">
        <v>0</v>
      </c>
      <c r="I12" s="6" t="n">
        <v>0</v>
      </c>
      <c r="J12" s="41" t="n">
        <v>0.0083</v>
      </c>
      <c r="K12" s="6" t="n">
        <v>170416.5</v>
      </c>
      <c r="L12" s="41" t="n">
        <v>0</v>
      </c>
      <c r="M12" s="6" t="n">
        <v>0</v>
      </c>
      <c r="N12" s="41" t="n">
        <v>0.0091</v>
      </c>
      <c r="O12" s="6" t="n">
        <v>96633.28999999999</v>
      </c>
      <c r="P12" s="6" t="n">
        <v>267049.79</v>
      </c>
      <c r="Q12" s="6" t="n">
        <v>-0.71</v>
      </c>
      <c r="R12" s="6" t="n">
        <v>267049.08</v>
      </c>
      <c r="S12" s="7" t="n">
        <v>1</v>
      </c>
      <c r="T12" s="40" t="n">
        <v>0</v>
      </c>
      <c r="U12" s="5" t="inlineStr">
        <is>
          <t>Al día</t>
        </is>
      </c>
    </row>
    <row r="13">
      <c r="A13" s="5" t="n">
        <v>9</v>
      </c>
      <c r="B13" s="5" t="inlineStr">
        <is>
          <t>2-B</t>
        </is>
      </c>
      <c r="C13" s="5" t="inlineStr">
        <is>
          <t>OCAMPO</t>
        </is>
      </c>
      <c r="D13" s="5" t="inlineStr">
        <is>
          <t>Departamento</t>
        </is>
      </c>
      <c r="E13" s="6" t="n">
        <v>367781.09</v>
      </c>
      <c r="F13" s="6" t="n">
        <v>367781.09</v>
      </c>
      <c r="G13" s="6" t="n">
        <v>0</v>
      </c>
      <c r="H13" s="6" t="n">
        <v>0</v>
      </c>
      <c r="I13" s="6" t="n">
        <v>0</v>
      </c>
      <c r="J13" s="41" t="n">
        <v>0.0119</v>
      </c>
      <c r="K13" s="6" t="n">
        <v>244667.5</v>
      </c>
      <c r="L13" s="41" t="n">
        <v>0</v>
      </c>
      <c r="M13" s="6" t="n">
        <v>0</v>
      </c>
      <c r="N13" s="41" t="n">
        <v>0.013</v>
      </c>
      <c r="O13" s="6" t="n">
        <v>138733.48</v>
      </c>
      <c r="P13" s="6" t="n">
        <v>383400.98</v>
      </c>
      <c r="Q13" s="6" t="n">
        <v>-0.89</v>
      </c>
      <c r="R13" s="6" t="n">
        <v>383400.09</v>
      </c>
      <c r="S13" s="7" t="n">
        <v>1</v>
      </c>
      <c r="T13" s="40" t="n">
        <v>0</v>
      </c>
      <c r="U13" s="5" t="inlineStr">
        <is>
          <t>Al día</t>
        </is>
      </c>
    </row>
    <row r="14">
      <c r="A14" s="5" t="n">
        <v>10</v>
      </c>
      <c r="B14" s="5" t="inlineStr">
        <is>
          <t>2-A</t>
        </is>
      </c>
      <c r="C14" s="5" t="inlineStr">
        <is>
          <t>YANG BETTINA</t>
        </is>
      </c>
      <c r="D14" s="5" t="inlineStr">
        <is>
          <t>Departamento</t>
        </is>
      </c>
      <c r="E14" s="6" t="n">
        <v>362788.1</v>
      </c>
      <c r="F14" s="6" t="n">
        <v>362788.1</v>
      </c>
      <c r="G14" s="6" t="n">
        <v>0</v>
      </c>
      <c r="H14" s="6" t="n">
        <v>0</v>
      </c>
      <c r="I14" s="6" t="n">
        <v>0</v>
      </c>
      <c r="J14" s="41" t="n">
        <v>0.0117</v>
      </c>
      <c r="K14" s="6" t="n">
        <v>241346.5</v>
      </c>
      <c r="L14" s="41" t="n">
        <v>0</v>
      </c>
      <c r="M14" s="6" t="n">
        <v>0</v>
      </c>
      <c r="N14" s="41" t="n">
        <v>0.0129</v>
      </c>
      <c r="O14" s="6" t="n">
        <v>136846.81</v>
      </c>
      <c r="P14" s="6" t="n">
        <v>378193.31</v>
      </c>
      <c r="Q14" s="6" t="n">
        <v>-0.21</v>
      </c>
      <c r="R14" s="6" t="n">
        <v>378193.1</v>
      </c>
      <c r="S14" s="7" t="n">
        <v>1</v>
      </c>
      <c r="T14" s="40" t="n">
        <v>0</v>
      </c>
      <c r="U14" s="5" t="inlineStr">
        <is>
          <t>Al día</t>
        </is>
      </c>
    </row>
    <row r="15">
      <c r="A15" s="5" t="n">
        <v>11</v>
      </c>
      <c r="B15" s="5" t="inlineStr">
        <is>
          <t>2-C</t>
        </is>
      </c>
      <c r="C15" s="5" t="inlineStr">
        <is>
          <t>COLAFIGLIO</t>
        </is>
      </c>
      <c r="D15" s="5" t="inlineStr">
        <is>
          <t>Departamento</t>
        </is>
      </c>
      <c r="E15" s="6" t="n">
        <v>260247.11</v>
      </c>
      <c r="F15" s="6" t="n">
        <v>260247.11</v>
      </c>
      <c r="G15" s="6" t="n">
        <v>0</v>
      </c>
      <c r="H15" s="6" t="n">
        <v>0</v>
      </c>
      <c r="I15" s="6" t="n">
        <v>0</v>
      </c>
      <c r="J15" s="41" t="n">
        <v>0.008100000000000001</v>
      </c>
      <c r="K15" s="6" t="n">
        <v>166788</v>
      </c>
      <c r="L15" s="41" t="n">
        <v>0</v>
      </c>
      <c r="M15" s="6" t="n">
        <v>0</v>
      </c>
      <c r="N15" s="41" t="n">
        <v>0.0089</v>
      </c>
      <c r="O15" s="6" t="n">
        <v>94566.44</v>
      </c>
      <c r="P15" s="6" t="n">
        <v>261354.44</v>
      </c>
      <c r="Q15" s="6" t="n">
        <v>-0.33</v>
      </c>
      <c r="R15" s="6" t="n">
        <v>261354.11</v>
      </c>
      <c r="S15" s="7" t="n">
        <v>1</v>
      </c>
      <c r="T15" s="40" t="n">
        <v>0</v>
      </c>
      <c r="U15" s="5" t="inlineStr">
        <is>
          <t>Al día</t>
        </is>
      </c>
    </row>
    <row r="16">
      <c r="A16" s="5" t="n">
        <v>12</v>
      </c>
      <c r="B16" s="5" t="inlineStr">
        <is>
          <t>2-E</t>
        </is>
      </c>
      <c r="C16" s="5" t="inlineStr">
        <is>
          <t>LOVEY</t>
        </is>
      </c>
      <c r="D16" s="5" t="inlineStr">
        <is>
          <t>Departamento</t>
        </is>
      </c>
      <c r="E16" s="6" t="n">
        <v>234780.12</v>
      </c>
      <c r="F16" s="6" t="n">
        <v>234780.12</v>
      </c>
      <c r="G16" s="6" t="n">
        <v>0</v>
      </c>
      <c r="H16" s="6" t="n">
        <v>0</v>
      </c>
      <c r="I16" s="6" t="n">
        <v>0</v>
      </c>
      <c r="J16" s="41" t="n">
        <v>0.0076</v>
      </c>
      <c r="K16" s="6" t="n">
        <v>156189.5</v>
      </c>
      <c r="L16" s="41" t="n">
        <v>0</v>
      </c>
      <c r="M16" s="6" t="n">
        <v>0</v>
      </c>
      <c r="N16" s="41" t="n">
        <v>0.0083</v>
      </c>
      <c r="O16" s="6" t="n">
        <v>88556.66</v>
      </c>
      <c r="P16" s="6" t="n">
        <v>244746.16</v>
      </c>
      <c r="Q16" s="6" t="n">
        <v>-0.04</v>
      </c>
      <c r="R16" s="6" t="n">
        <v>244746.12</v>
      </c>
      <c r="S16" s="7" t="n">
        <v>1</v>
      </c>
      <c r="T16" s="40" t="n">
        <v>0</v>
      </c>
      <c r="U16" s="5" t="inlineStr">
        <is>
          <t>Al día</t>
        </is>
      </c>
    </row>
    <row r="17">
      <c r="A17" s="5" t="n">
        <v>13</v>
      </c>
      <c r="B17" s="5" t="inlineStr">
        <is>
          <t>2-D</t>
        </is>
      </c>
      <c r="C17" s="5" t="inlineStr">
        <is>
          <t>NEDER ANTONELLA BALBIANI</t>
        </is>
      </c>
      <c r="D17" s="5" t="inlineStr">
        <is>
          <t>Departamento</t>
        </is>
      </c>
      <c r="E17" s="6" t="n">
        <v>233394.13</v>
      </c>
      <c r="F17" s="6" t="n">
        <v>233394.13</v>
      </c>
      <c r="G17" s="6" t="n">
        <v>0</v>
      </c>
      <c r="H17" s="6" t="n">
        <v>0</v>
      </c>
      <c r="I17" s="6" t="n">
        <v>0</v>
      </c>
      <c r="J17" s="41" t="n">
        <v>0.0075</v>
      </c>
      <c r="K17" s="6" t="n">
        <v>155267</v>
      </c>
      <c r="L17" s="41" t="n">
        <v>0</v>
      </c>
      <c r="M17" s="6" t="n">
        <v>0</v>
      </c>
      <c r="N17" s="41" t="n">
        <v>0.0083</v>
      </c>
      <c r="O17" s="6" t="n">
        <v>88037.3</v>
      </c>
      <c r="P17" s="6" t="n">
        <v>243304.3</v>
      </c>
      <c r="Q17" s="6" t="n">
        <v>-0.17</v>
      </c>
      <c r="R17" s="6" t="n">
        <v>243304.13</v>
      </c>
      <c r="S17" s="7" t="n">
        <v>1</v>
      </c>
      <c r="T17" s="40" t="n">
        <v>0</v>
      </c>
      <c r="U17" s="5" t="inlineStr">
        <is>
          <t>Al día</t>
        </is>
      </c>
    </row>
    <row r="18">
      <c r="A18" s="5" t="n">
        <v>14</v>
      </c>
      <c r="B18" s="5" t="inlineStr">
        <is>
          <t>2-F</t>
        </is>
      </c>
      <c r="C18" s="5" t="inlineStr">
        <is>
          <t>ALCIVAR NAVARRETE GLADYS ALICIA</t>
        </is>
      </c>
      <c r="D18" s="5" t="inlineStr">
        <is>
          <t>Departamento</t>
        </is>
      </c>
      <c r="E18" s="6" t="n">
        <v>258448.14</v>
      </c>
      <c r="F18" s="6" t="n">
        <v>258448.14</v>
      </c>
      <c r="G18" s="6" t="n">
        <v>0</v>
      </c>
      <c r="H18" s="6" t="n">
        <v>0</v>
      </c>
      <c r="I18" s="6" t="n">
        <v>0</v>
      </c>
      <c r="J18" s="41" t="n">
        <v>0.0083</v>
      </c>
      <c r="K18" s="6" t="n">
        <v>171933.5</v>
      </c>
      <c r="L18" s="41" t="n">
        <v>0</v>
      </c>
      <c r="M18" s="6" t="n">
        <v>0</v>
      </c>
      <c r="N18" s="41" t="n">
        <v>0.0091</v>
      </c>
      <c r="O18" s="6" t="n">
        <v>97491.83</v>
      </c>
      <c r="P18" s="6" t="n">
        <v>269425.33</v>
      </c>
      <c r="Q18" s="6" t="n">
        <v>-0.19</v>
      </c>
      <c r="R18" s="6" t="n">
        <v>269425.14</v>
      </c>
      <c r="S18" s="7" t="n">
        <v>1</v>
      </c>
      <c r="T18" s="40" t="n">
        <v>0</v>
      </c>
      <c r="U18" s="5" t="inlineStr">
        <is>
          <t>Al día</t>
        </is>
      </c>
    </row>
    <row r="19">
      <c r="A19" s="5" t="n">
        <v>15</v>
      </c>
      <c r="B19" s="5" t="inlineStr">
        <is>
          <t>2-G</t>
        </is>
      </c>
      <c r="C19" s="5" t="inlineStr">
        <is>
          <t>CONELLI ELBA</t>
        </is>
      </c>
      <c r="D19" s="5" t="inlineStr">
        <is>
          <t>Departamento</t>
        </is>
      </c>
      <c r="E19" s="6" t="n">
        <v>256168.15</v>
      </c>
      <c r="F19" s="6" t="n">
        <v>256168.15</v>
      </c>
      <c r="G19" s="6" t="n">
        <v>0</v>
      </c>
      <c r="H19" s="6" t="n">
        <v>0</v>
      </c>
      <c r="I19" s="6" t="n">
        <v>0</v>
      </c>
      <c r="J19" s="41" t="n">
        <v>0.0083</v>
      </c>
      <c r="K19" s="6" t="n">
        <v>170416.5</v>
      </c>
      <c r="L19" s="41" t="n">
        <v>0</v>
      </c>
      <c r="M19" s="6" t="n">
        <v>0</v>
      </c>
      <c r="N19" s="41" t="n">
        <v>0.0091</v>
      </c>
      <c r="O19" s="6" t="n">
        <v>96633.28999999999</v>
      </c>
      <c r="P19" s="6" t="n">
        <v>267049.79</v>
      </c>
      <c r="Q19" s="6" t="n">
        <v>-0.64</v>
      </c>
      <c r="R19" s="6" t="n">
        <v>267049.15</v>
      </c>
      <c r="S19" s="7" t="n">
        <v>1</v>
      </c>
      <c r="T19" s="40" t="n">
        <v>0</v>
      </c>
      <c r="U19" s="5" t="inlineStr">
        <is>
          <t>Al día</t>
        </is>
      </c>
    </row>
    <row r="20">
      <c r="A20" s="5" t="n">
        <v>16</v>
      </c>
      <c r="B20" s="5" t="inlineStr">
        <is>
          <t>3-B</t>
        </is>
      </c>
      <c r="C20" s="5" t="inlineStr">
        <is>
          <t>ESCUREDO LUISA</t>
        </is>
      </c>
      <c r="D20" s="5" t="inlineStr">
        <is>
          <t>Departamento</t>
        </is>
      </c>
      <c r="E20" s="6" t="n">
        <v>367781.16</v>
      </c>
      <c r="F20" s="6" t="n">
        <v>367781.16</v>
      </c>
      <c r="G20" s="6" t="n">
        <v>0</v>
      </c>
      <c r="H20" s="6" t="n">
        <v>0</v>
      </c>
      <c r="I20" s="6" t="n">
        <v>0</v>
      </c>
      <c r="J20" s="41" t="n">
        <v>0.0119</v>
      </c>
      <c r="K20" s="6" t="n">
        <v>244667.5</v>
      </c>
      <c r="L20" s="41" t="n">
        <v>0</v>
      </c>
      <c r="M20" s="6" t="n">
        <v>0</v>
      </c>
      <c r="N20" s="41" t="n">
        <v>0.013</v>
      </c>
      <c r="O20" s="6" t="n">
        <v>138733.48</v>
      </c>
      <c r="P20" s="6" t="n">
        <v>383400.98</v>
      </c>
      <c r="Q20" s="6" t="n">
        <v>-0.82</v>
      </c>
      <c r="R20" s="6" t="n">
        <v>383400.16</v>
      </c>
      <c r="S20" s="7" t="n">
        <v>1</v>
      </c>
      <c r="T20" s="40" t="n">
        <v>0</v>
      </c>
      <c r="U20" s="5" t="inlineStr">
        <is>
          <t>Al día</t>
        </is>
      </c>
    </row>
    <row r="21">
      <c r="A21" s="5" t="n">
        <v>17</v>
      </c>
      <c r="B21" s="5" t="inlineStr">
        <is>
          <t>3-A</t>
        </is>
      </c>
      <c r="C21" s="5" t="inlineStr">
        <is>
          <t>ESCUREDO LUISA</t>
        </is>
      </c>
      <c r="D21" s="5" t="inlineStr">
        <is>
          <t>Departamento</t>
        </is>
      </c>
      <c r="E21" s="6" t="n">
        <v>362788.17</v>
      </c>
      <c r="F21" s="6" t="n">
        <v>362788.17</v>
      </c>
      <c r="G21" s="6" t="n">
        <v>0</v>
      </c>
      <c r="H21" s="6" t="n">
        <v>0</v>
      </c>
      <c r="I21" s="6" t="n">
        <v>0</v>
      </c>
      <c r="J21" s="41" t="n">
        <v>0.0117</v>
      </c>
      <c r="K21" s="6" t="n">
        <v>241346.5</v>
      </c>
      <c r="L21" s="41" t="n">
        <v>0</v>
      </c>
      <c r="M21" s="6" t="n">
        <v>0</v>
      </c>
      <c r="N21" s="41" t="n">
        <v>0.0129</v>
      </c>
      <c r="O21" s="6" t="n">
        <v>136846.81</v>
      </c>
      <c r="P21" s="6" t="n">
        <v>378193.31</v>
      </c>
      <c r="Q21" s="6" t="n">
        <v>-0.14</v>
      </c>
      <c r="R21" s="6" t="n">
        <v>378193.17</v>
      </c>
      <c r="S21" s="7" t="n">
        <v>1</v>
      </c>
      <c r="T21" s="40" t="n">
        <v>0</v>
      </c>
      <c r="U21" s="5" t="inlineStr">
        <is>
          <t>Al día</t>
        </is>
      </c>
    </row>
    <row r="22">
      <c r="A22" s="5" t="n">
        <v>18</v>
      </c>
      <c r="B22" s="5" t="inlineStr">
        <is>
          <t>3-C</t>
        </is>
      </c>
      <c r="C22" s="5" t="inlineStr">
        <is>
          <t>CASSELLA MARIA</t>
        </is>
      </c>
      <c r="D22" s="5" t="inlineStr">
        <is>
          <t>Departamento</t>
        </is>
      </c>
      <c r="E22" s="6" t="n">
        <v>250711.18</v>
      </c>
      <c r="F22" s="6" t="n">
        <v>250711.18</v>
      </c>
      <c r="G22" s="6" t="n">
        <v>0</v>
      </c>
      <c r="H22" s="6" t="n">
        <v>0</v>
      </c>
      <c r="I22" s="43" t="n">
        <v>13162.34</v>
      </c>
      <c r="J22" s="41" t="n">
        <v>0.008100000000000001</v>
      </c>
      <c r="K22" s="6" t="n">
        <v>166788</v>
      </c>
      <c r="L22" s="41" t="n">
        <v>0</v>
      </c>
      <c r="M22" s="6" t="n">
        <v>0</v>
      </c>
      <c r="N22" s="41" t="n">
        <v>0.0089</v>
      </c>
      <c r="O22" s="6" t="n">
        <v>94566.44</v>
      </c>
      <c r="P22" s="6" t="n">
        <v>261354.44</v>
      </c>
      <c r="Q22" s="6" t="n">
        <v>-0.6</v>
      </c>
      <c r="R22" s="6" t="n">
        <v>274516.18</v>
      </c>
      <c r="S22" s="7" t="n">
        <v>1</v>
      </c>
      <c r="T22" s="40" t="n">
        <v>0</v>
      </c>
      <c r="U22" s="5" t="inlineStr">
        <is>
          <t>Al día - pagó fuera de término (recargo)</t>
        </is>
      </c>
    </row>
    <row r="23">
      <c r="A23" s="5" t="n">
        <v>19</v>
      </c>
      <c r="B23" s="5" t="inlineStr">
        <is>
          <t>3-E</t>
        </is>
      </c>
      <c r="C23" s="5" t="inlineStr">
        <is>
          <t>RIOS BERTA LUCIA</t>
        </is>
      </c>
      <c r="D23" s="5" t="inlineStr">
        <is>
          <t>Departamento</t>
        </is>
      </c>
      <c r="E23" s="6" t="n">
        <v>234750.19</v>
      </c>
      <c r="F23" s="6" t="n">
        <v>234750.19</v>
      </c>
      <c r="G23" s="6" t="n">
        <v>0</v>
      </c>
      <c r="H23" s="6" t="n">
        <v>0</v>
      </c>
      <c r="I23" s="6" t="n">
        <v>0</v>
      </c>
      <c r="J23" s="41" t="n">
        <v>0.0076</v>
      </c>
      <c r="K23" s="6" t="n">
        <v>156189.5</v>
      </c>
      <c r="L23" s="41" t="n">
        <v>0</v>
      </c>
      <c r="M23" s="6" t="n">
        <v>0</v>
      </c>
      <c r="N23" s="41" t="n">
        <v>0.0083</v>
      </c>
      <c r="O23" s="6" t="n">
        <v>88556.66</v>
      </c>
      <c r="P23" s="6" t="n">
        <v>244746.16</v>
      </c>
      <c r="Q23" s="6" t="n">
        <v>0.03</v>
      </c>
      <c r="R23" s="6" t="n">
        <v>244746.19</v>
      </c>
      <c r="S23" s="7" t="n">
        <v>1</v>
      </c>
      <c r="T23" s="40" t="n">
        <v>0</v>
      </c>
      <c r="U23" s="5" t="inlineStr">
        <is>
          <t>Al día</t>
        </is>
      </c>
    </row>
    <row r="24">
      <c r="A24" s="5" t="n">
        <v>20</v>
      </c>
      <c r="B24" s="5" t="inlineStr">
        <is>
          <t>3-D</t>
        </is>
      </c>
      <c r="C24" s="5" t="inlineStr">
        <is>
          <t>VILLALBA</t>
        </is>
      </c>
      <c r="D24" s="5" t="inlineStr">
        <is>
          <t>Departamento</t>
        </is>
      </c>
      <c r="E24" s="6" t="n">
        <v>233394.2</v>
      </c>
      <c r="F24" s="6" t="n">
        <v>233394.2</v>
      </c>
      <c r="G24" s="6" t="n">
        <v>0</v>
      </c>
      <c r="H24" s="6" t="n">
        <v>0</v>
      </c>
      <c r="I24" s="6" t="n">
        <v>0</v>
      </c>
      <c r="J24" s="41" t="n">
        <v>0.0075</v>
      </c>
      <c r="K24" s="6" t="n">
        <v>155267</v>
      </c>
      <c r="L24" s="41" t="n">
        <v>0</v>
      </c>
      <c r="M24" s="6" t="n">
        <v>0</v>
      </c>
      <c r="N24" s="41" t="n">
        <v>0.0083</v>
      </c>
      <c r="O24" s="6" t="n">
        <v>88037.3</v>
      </c>
      <c r="P24" s="6" t="n">
        <v>243304.3</v>
      </c>
      <c r="Q24" s="6" t="n">
        <v>-0.1</v>
      </c>
      <c r="R24" s="6" t="n">
        <v>243304.2</v>
      </c>
      <c r="S24" s="7" t="n">
        <v>1</v>
      </c>
      <c r="T24" s="40" t="n">
        <v>0</v>
      </c>
      <c r="U24" s="5" t="inlineStr">
        <is>
          <t>Al día</t>
        </is>
      </c>
    </row>
    <row r="25">
      <c r="A25" s="5" t="n">
        <v>21</v>
      </c>
      <c r="B25" s="5" t="inlineStr">
        <is>
          <t>3-F</t>
        </is>
      </c>
      <c r="C25" s="5" t="inlineStr">
        <is>
          <t>CLOCK SA</t>
        </is>
      </c>
      <c r="D25" s="5" t="inlineStr">
        <is>
          <t>Departamento</t>
        </is>
      </c>
      <c r="E25" s="6" t="n">
        <v>258448.21</v>
      </c>
      <c r="F25" s="6" t="n">
        <v>258448.21</v>
      </c>
      <c r="G25" s="6" t="n">
        <v>0</v>
      </c>
      <c r="H25" s="6" t="n">
        <v>0</v>
      </c>
      <c r="I25" s="6" t="n">
        <v>0</v>
      </c>
      <c r="J25" s="41" t="n">
        <v>0.0083</v>
      </c>
      <c r="K25" s="6" t="n">
        <v>171933.5</v>
      </c>
      <c r="L25" s="41" t="n">
        <v>0</v>
      </c>
      <c r="M25" s="6" t="n">
        <v>0</v>
      </c>
      <c r="N25" s="41" t="n">
        <v>0.0091</v>
      </c>
      <c r="O25" s="6" t="n">
        <v>97491.83</v>
      </c>
      <c r="P25" s="6" t="n">
        <v>269425.33</v>
      </c>
      <c r="Q25" s="6" t="n">
        <v>-0.12</v>
      </c>
      <c r="R25" s="6" t="n">
        <v>269425.21</v>
      </c>
      <c r="S25" s="7" t="n">
        <v>1</v>
      </c>
      <c r="T25" s="40" t="n">
        <v>0</v>
      </c>
      <c r="U25" s="5" t="inlineStr">
        <is>
          <t>Al día</t>
        </is>
      </c>
    </row>
    <row r="26">
      <c r="A26" s="5" t="n">
        <v>22</v>
      </c>
      <c r="B26" s="5" t="inlineStr">
        <is>
          <t>3-G</t>
        </is>
      </c>
      <c r="C26" s="5" t="inlineStr">
        <is>
          <t>SINGLAR MARIANA</t>
        </is>
      </c>
      <c r="D26" s="5" t="inlineStr">
        <is>
          <t>Departamento</t>
        </is>
      </c>
      <c r="E26" s="6" t="n">
        <v>256168.22</v>
      </c>
      <c r="F26" s="6" t="n">
        <v>256168.22</v>
      </c>
      <c r="G26" s="6" t="n">
        <v>0</v>
      </c>
      <c r="H26" s="6" t="n">
        <v>0</v>
      </c>
      <c r="I26" s="6" t="n">
        <v>0</v>
      </c>
      <c r="J26" s="41" t="n">
        <v>0.0083</v>
      </c>
      <c r="K26" s="6" t="n">
        <v>170416.5</v>
      </c>
      <c r="L26" s="41" t="n">
        <v>0</v>
      </c>
      <c r="M26" s="6" t="n">
        <v>0</v>
      </c>
      <c r="N26" s="41" t="n">
        <v>0.0091</v>
      </c>
      <c r="O26" s="6" t="n">
        <v>96633.28999999999</v>
      </c>
      <c r="P26" s="6" t="n">
        <v>267049.79</v>
      </c>
      <c r="Q26" s="6" t="n">
        <v>-0.57</v>
      </c>
      <c r="R26" s="6" t="n">
        <v>267049.22</v>
      </c>
      <c r="S26" s="7" t="n">
        <v>1</v>
      </c>
      <c r="T26" s="40" t="n">
        <v>0</v>
      </c>
      <c r="U26" s="5" t="inlineStr">
        <is>
          <t>Al día</t>
        </is>
      </c>
    </row>
    <row r="27">
      <c r="A27" s="5" t="n">
        <v>23</v>
      </c>
      <c r="B27" s="5" t="inlineStr">
        <is>
          <t>4-B</t>
        </is>
      </c>
      <c r="C27" s="5" t="inlineStr">
        <is>
          <t>CONTRERAS</t>
        </is>
      </c>
      <c r="D27" s="5" t="inlineStr">
        <is>
          <t>Departamento</t>
        </is>
      </c>
      <c r="E27" s="6" t="n">
        <v>644682.23</v>
      </c>
      <c r="F27" s="6" t="n">
        <v>0</v>
      </c>
      <c r="G27" s="6" t="n">
        <v>0</v>
      </c>
      <c r="H27" s="38" t="n">
        <v>644682.23</v>
      </c>
      <c r="I27" s="43" t="n">
        <v>61950.97</v>
      </c>
      <c r="J27" s="41" t="n">
        <v>0.0119</v>
      </c>
      <c r="K27" s="6" t="n">
        <v>244667.5</v>
      </c>
      <c r="L27" s="41" t="n">
        <v>0</v>
      </c>
      <c r="M27" s="6" t="n">
        <v>0</v>
      </c>
      <c r="N27" s="41" t="n">
        <v>0.013</v>
      </c>
      <c r="O27" s="6" t="n">
        <v>138733.48</v>
      </c>
      <c r="P27" s="6" t="n">
        <v>383400.98</v>
      </c>
      <c r="Q27" s="6" t="n">
        <v>0.05</v>
      </c>
      <c r="R27" s="6" t="n">
        <v>1090034.23</v>
      </c>
      <c r="S27" s="7" t="n">
        <v>0</v>
      </c>
      <c r="T27" s="40" t="n">
        <v>1.68</v>
      </c>
      <c r="U27" s="5" t="inlineStr">
        <is>
          <t>Moroso - sin pago en el mes</t>
        </is>
      </c>
    </row>
    <row r="28">
      <c r="A28" s="5" t="n">
        <v>24</v>
      </c>
      <c r="B28" s="5" t="inlineStr">
        <is>
          <t>4-A</t>
        </is>
      </c>
      <c r="C28" s="5" t="inlineStr">
        <is>
          <t>ASOCARG J BASQUE</t>
        </is>
      </c>
      <c r="D28" s="5" t="inlineStr">
        <is>
          <t>Departamento</t>
        </is>
      </c>
      <c r="E28" s="6" t="n">
        <v>547930.24</v>
      </c>
      <c r="F28" s="6" t="n">
        <v>347930.24</v>
      </c>
      <c r="G28" s="6" t="n">
        <v>0</v>
      </c>
      <c r="H28" s="44" t="n">
        <v>200000</v>
      </c>
      <c r="I28" s="43" t="n">
        <v>20000.02</v>
      </c>
      <c r="J28" s="41" t="n">
        <v>0.0117</v>
      </c>
      <c r="K28" s="6" t="n">
        <v>241346.5</v>
      </c>
      <c r="L28" s="41" t="n">
        <v>0</v>
      </c>
      <c r="M28" s="6" t="n">
        <v>0</v>
      </c>
      <c r="N28" s="41" t="n">
        <v>0.0129</v>
      </c>
      <c r="O28" s="6" t="n">
        <v>136846.81</v>
      </c>
      <c r="P28" s="6" t="n">
        <v>378193.31</v>
      </c>
      <c r="Q28" s="6" t="n">
        <v>-0.09</v>
      </c>
      <c r="R28" s="6" t="n">
        <v>598193.24</v>
      </c>
      <c r="S28" s="7" t="n">
        <v>0.635</v>
      </c>
      <c r="T28" s="40" t="n">
        <v>0.53</v>
      </c>
      <c r="U28" s="5" t="inlineStr">
        <is>
          <t>Moroso - pago parcial</t>
        </is>
      </c>
    </row>
    <row r="29">
      <c r="A29" s="5" t="n">
        <v>25</v>
      </c>
      <c r="B29" s="5" t="inlineStr">
        <is>
          <t>4-C</t>
        </is>
      </c>
      <c r="C29" s="5" t="inlineStr">
        <is>
          <t>MAZZOCONI</t>
        </is>
      </c>
      <c r="D29" s="5" t="inlineStr">
        <is>
          <t>Departamento</t>
        </is>
      </c>
      <c r="E29" s="6" t="n">
        <v>439473.25</v>
      </c>
      <c r="F29" s="6" t="n">
        <v>439473.25</v>
      </c>
      <c r="G29" s="6" t="n">
        <v>0</v>
      </c>
      <c r="H29" s="6" t="n">
        <v>0</v>
      </c>
      <c r="I29" s="43" t="n">
        <v>22171.44</v>
      </c>
      <c r="J29" s="41" t="n">
        <v>0.008100000000000001</v>
      </c>
      <c r="K29" s="6" t="n">
        <v>166788</v>
      </c>
      <c r="L29" s="41" t="n">
        <v>0</v>
      </c>
      <c r="M29" s="6" t="n">
        <v>0</v>
      </c>
      <c r="N29" s="41" t="n">
        <v>0.0089</v>
      </c>
      <c r="O29" s="6" t="n">
        <v>94566.44</v>
      </c>
      <c r="P29" s="6" t="n">
        <v>261354.44</v>
      </c>
      <c r="Q29" s="6" t="n">
        <v>-0.63</v>
      </c>
      <c r="R29" s="6" t="n">
        <v>283525.25</v>
      </c>
      <c r="S29" s="7" t="n">
        <v>1</v>
      </c>
      <c r="T29" s="40" t="n">
        <v>0</v>
      </c>
      <c r="U29" s="5" t="inlineStr">
        <is>
          <t>Al día - pagó fuera de término (recargo)</t>
        </is>
      </c>
    </row>
    <row r="30">
      <c r="A30" s="5" t="n">
        <v>26</v>
      </c>
      <c r="B30" s="5" t="inlineStr">
        <is>
          <t>4-E</t>
        </is>
      </c>
      <c r="C30" s="5" t="inlineStr">
        <is>
          <t>BAUTISTA DELIA</t>
        </is>
      </c>
      <c r="D30" s="5" t="inlineStr">
        <is>
          <t>Departamento</t>
        </is>
      </c>
      <c r="E30" s="6" t="n">
        <v>234476.26</v>
      </c>
      <c r="F30" s="6" t="n">
        <v>234476.26</v>
      </c>
      <c r="G30" s="6" t="n">
        <v>0</v>
      </c>
      <c r="H30" s="6" t="n">
        <v>0</v>
      </c>
      <c r="I30" s="6" t="n">
        <v>0</v>
      </c>
      <c r="J30" s="41" t="n">
        <v>0.0076</v>
      </c>
      <c r="K30" s="6" t="n">
        <v>156189.5</v>
      </c>
      <c r="L30" s="41" t="n">
        <v>0</v>
      </c>
      <c r="M30" s="6" t="n">
        <v>0</v>
      </c>
      <c r="N30" s="41" t="n">
        <v>0.0083</v>
      </c>
      <c r="O30" s="6" t="n">
        <v>88556.66</v>
      </c>
      <c r="P30" s="6" t="n">
        <v>244746.16</v>
      </c>
      <c r="Q30" s="6" t="n">
        <v>0.1</v>
      </c>
      <c r="R30" s="6" t="n">
        <v>244746.26</v>
      </c>
      <c r="S30" s="7" t="n">
        <v>1</v>
      </c>
      <c r="T30" s="40" t="n">
        <v>0</v>
      </c>
      <c r="U30" s="5" t="inlineStr">
        <is>
          <t>Al día</t>
        </is>
      </c>
    </row>
    <row r="31">
      <c r="A31" s="5" t="n">
        <v>27</v>
      </c>
      <c r="B31" s="5" t="inlineStr">
        <is>
          <t>4-D</t>
        </is>
      </c>
      <c r="C31" s="5" t="inlineStr">
        <is>
          <t>VALDES ARIEL</t>
        </is>
      </c>
      <c r="D31" s="5" t="inlineStr">
        <is>
          <t>Departamento</t>
        </is>
      </c>
      <c r="E31" s="6" t="n">
        <v>233394.27</v>
      </c>
      <c r="F31" s="6" t="n">
        <v>233394.27</v>
      </c>
      <c r="G31" s="6" t="n">
        <v>18000</v>
      </c>
      <c r="H31" s="6" t="n">
        <v>18000</v>
      </c>
      <c r="I31" s="6" t="n">
        <v>0</v>
      </c>
      <c r="J31" s="41" t="n">
        <v>0.0075</v>
      </c>
      <c r="K31" s="6" t="n">
        <v>155267</v>
      </c>
      <c r="L31" s="41" t="n">
        <v>0</v>
      </c>
      <c r="M31" s="6" t="n">
        <v>0</v>
      </c>
      <c r="N31" s="41" t="n">
        <v>0.0083</v>
      </c>
      <c r="O31" s="6" t="n">
        <v>88037.3</v>
      </c>
      <c r="P31" s="6" t="n">
        <v>243304.3</v>
      </c>
      <c r="Q31" s="6" t="n">
        <v>-0.03</v>
      </c>
      <c r="R31" s="6" t="n">
        <v>261304.27</v>
      </c>
      <c r="S31" s="7" t="n">
        <v>1</v>
      </c>
      <c r="T31" s="40" t="n">
        <v>0.07000000000000001</v>
      </c>
      <c r="U31" s="5" t="inlineStr">
        <is>
          <t>Débito particular (llavero), no mora</t>
        </is>
      </c>
    </row>
    <row r="32">
      <c r="A32" s="5" t="n">
        <v>28</v>
      </c>
      <c r="B32" s="5" t="inlineStr">
        <is>
          <t>4-F</t>
        </is>
      </c>
      <c r="C32" s="5" t="inlineStr">
        <is>
          <t>TASSARA MARIA ANA</t>
        </is>
      </c>
      <c r="D32" s="5" t="inlineStr">
        <is>
          <t>Departamento</t>
        </is>
      </c>
      <c r="E32" s="6" t="n">
        <v>258448.28</v>
      </c>
      <c r="F32" s="6" t="n">
        <v>258448.28</v>
      </c>
      <c r="G32" s="6" t="n">
        <v>0</v>
      </c>
      <c r="H32" s="6" t="n">
        <v>0</v>
      </c>
      <c r="I32" s="6" t="n">
        <v>0</v>
      </c>
      <c r="J32" s="41" t="n">
        <v>0.0083</v>
      </c>
      <c r="K32" s="6" t="n">
        <v>171933.5</v>
      </c>
      <c r="L32" s="41" t="n">
        <v>0</v>
      </c>
      <c r="M32" s="6" t="n">
        <v>0</v>
      </c>
      <c r="N32" s="41" t="n">
        <v>0.0091</v>
      </c>
      <c r="O32" s="6" t="n">
        <v>97491.83</v>
      </c>
      <c r="P32" s="6" t="n">
        <v>269425.33</v>
      </c>
      <c r="Q32" s="6" t="n">
        <v>-0.05</v>
      </c>
      <c r="R32" s="6" t="n">
        <v>269425.28</v>
      </c>
      <c r="S32" s="7" t="n">
        <v>1</v>
      </c>
      <c r="T32" s="40" t="n">
        <v>0</v>
      </c>
      <c r="U32" s="5" t="inlineStr">
        <is>
          <t>Al día</t>
        </is>
      </c>
    </row>
    <row r="33">
      <c r="A33" s="5" t="n">
        <v>29</v>
      </c>
      <c r="B33" s="5" t="inlineStr">
        <is>
          <t>4-G</t>
        </is>
      </c>
      <c r="C33" s="5" t="inlineStr">
        <is>
          <t>ROTHER</t>
        </is>
      </c>
      <c r="D33" s="5" t="inlineStr">
        <is>
          <t>Departamento</t>
        </is>
      </c>
      <c r="E33" s="6" t="n">
        <v>256168.29</v>
      </c>
      <c r="F33" s="6" t="n">
        <v>256168.29</v>
      </c>
      <c r="G33" s="6" t="n">
        <v>0</v>
      </c>
      <c r="H33" s="6" t="n">
        <v>0</v>
      </c>
      <c r="I33" s="6" t="n">
        <v>0</v>
      </c>
      <c r="J33" s="41" t="n">
        <v>0.0083</v>
      </c>
      <c r="K33" s="6" t="n">
        <v>170416.5</v>
      </c>
      <c r="L33" s="41" t="n">
        <v>0</v>
      </c>
      <c r="M33" s="6" t="n">
        <v>0</v>
      </c>
      <c r="N33" s="41" t="n">
        <v>0.0091</v>
      </c>
      <c r="O33" s="6" t="n">
        <v>96633.28999999999</v>
      </c>
      <c r="P33" s="6" t="n">
        <v>267049.79</v>
      </c>
      <c r="Q33" s="6" t="n">
        <v>-0.5</v>
      </c>
      <c r="R33" s="6" t="n">
        <v>267049.29</v>
      </c>
      <c r="S33" s="7" t="n">
        <v>1</v>
      </c>
      <c r="T33" s="40" t="n">
        <v>0</v>
      </c>
      <c r="U33" s="5" t="inlineStr">
        <is>
          <t>Al día</t>
        </is>
      </c>
    </row>
    <row r="34">
      <c r="A34" s="5" t="n">
        <v>30</v>
      </c>
      <c r="B34" s="5" t="inlineStr">
        <is>
          <t>5-B</t>
        </is>
      </c>
      <c r="C34" s="5" t="inlineStr">
        <is>
          <t>BAEZA</t>
        </is>
      </c>
      <c r="D34" s="5" t="inlineStr">
        <is>
          <t>Departamento</t>
        </is>
      </c>
      <c r="E34" s="6" t="n">
        <v>367781.3</v>
      </c>
      <c r="F34" s="6" t="n">
        <v>367781.3</v>
      </c>
      <c r="G34" s="6" t="n">
        <v>0</v>
      </c>
      <c r="H34" s="6" t="n">
        <v>0</v>
      </c>
      <c r="I34" s="6" t="n">
        <v>0</v>
      </c>
      <c r="J34" s="41" t="n">
        <v>0.0119</v>
      </c>
      <c r="K34" s="6" t="n">
        <v>244667.5</v>
      </c>
      <c r="L34" s="41" t="n">
        <v>0</v>
      </c>
      <c r="M34" s="6" t="n">
        <v>0</v>
      </c>
      <c r="N34" s="41" t="n">
        <v>0.013</v>
      </c>
      <c r="O34" s="6" t="n">
        <v>138733.48</v>
      </c>
      <c r="P34" s="6" t="n">
        <v>383400.98</v>
      </c>
      <c r="Q34" s="6" t="n">
        <v>-0.68</v>
      </c>
      <c r="R34" s="6" t="n">
        <v>383400.3</v>
      </c>
      <c r="S34" s="7" t="n">
        <v>1</v>
      </c>
      <c r="T34" s="40" t="n">
        <v>0</v>
      </c>
      <c r="U34" s="5" t="inlineStr">
        <is>
          <t>Al día</t>
        </is>
      </c>
    </row>
    <row r="35">
      <c r="A35" s="5" t="n">
        <v>31</v>
      </c>
      <c r="B35" s="5" t="inlineStr">
        <is>
          <t>5-A</t>
        </is>
      </c>
      <c r="C35" s="5" t="inlineStr">
        <is>
          <t>SINGLAR</t>
        </is>
      </c>
      <c r="D35" s="5" t="inlineStr">
        <is>
          <t>Departamento</t>
        </is>
      </c>
      <c r="E35" s="6" t="n">
        <v>977857.3100000001</v>
      </c>
      <c r="F35" s="6" t="n">
        <v>750000</v>
      </c>
      <c r="G35" s="6" t="n">
        <v>0</v>
      </c>
      <c r="H35" s="44" t="n">
        <v>227857.31</v>
      </c>
      <c r="I35" s="43" t="n">
        <v>58434.92</v>
      </c>
      <c r="J35" s="41" t="n">
        <v>0.0117</v>
      </c>
      <c r="K35" s="6" t="n">
        <v>241346.5</v>
      </c>
      <c r="L35" s="41" t="n">
        <v>0</v>
      </c>
      <c r="M35" s="6" t="n">
        <v>0</v>
      </c>
      <c r="N35" s="41" t="n">
        <v>0.0129</v>
      </c>
      <c r="O35" s="6" t="n">
        <v>136846.81</v>
      </c>
      <c r="P35" s="6" t="n">
        <v>378193.31</v>
      </c>
      <c r="Q35" s="6" t="n">
        <v>-0.23</v>
      </c>
      <c r="R35" s="6" t="n">
        <v>664485.3100000001</v>
      </c>
      <c r="S35" s="7" t="n">
        <v>0.767</v>
      </c>
      <c r="T35" s="40" t="n">
        <v>0.6</v>
      </c>
      <c r="U35" s="5" t="inlineStr">
        <is>
          <t>Moroso - pago parcial</t>
        </is>
      </c>
    </row>
    <row r="36">
      <c r="A36" s="5" t="n">
        <v>32</v>
      </c>
      <c r="B36" s="5" t="inlineStr">
        <is>
          <t>5-C</t>
        </is>
      </c>
      <c r="C36" s="5" t="inlineStr">
        <is>
          <t>KOHAN BERTA</t>
        </is>
      </c>
      <c r="D36" s="5" t="inlineStr">
        <is>
          <t>Departamento</t>
        </is>
      </c>
      <c r="E36" s="6" t="n">
        <v>250711.32</v>
      </c>
      <c r="F36" s="6" t="n">
        <v>250711.32</v>
      </c>
      <c r="G36" s="6" t="n">
        <v>0</v>
      </c>
      <c r="H36" s="6" t="n">
        <v>0</v>
      </c>
      <c r="I36" s="6" t="n">
        <v>0</v>
      </c>
      <c r="J36" s="41" t="n">
        <v>0.008100000000000001</v>
      </c>
      <c r="K36" s="6" t="n">
        <v>166788</v>
      </c>
      <c r="L36" s="41" t="n">
        <v>0</v>
      </c>
      <c r="M36" s="6" t="n">
        <v>0</v>
      </c>
      <c r="N36" s="41" t="n">
        <v>0.0089</v>
      </c>
      <c r="O36" s="6" t="n">
        <v>94566.44</v>
      </c>
      <c r="P36" s="6" t="n">
        <v>261354.44</v>
      </c>
      <c r="Q36" s="6" t="n">
        <v>-0.12</v>
      </c>
      <c r="R36" s="6" t="n">
        <v>261354.32</v>
      </c>
      <c r="S36" s="7" t="n">
        <v>1</v>
      </c>
      <c r="T36" s="40" t="n">
        <v>0</v>
      </c>
      <c r="U36" s="5" t="inlineStr">
        <is>
          <t>Al día</t>
        </is>
      </c>
    </row>
    <row r="37">
      <c r="A37" s="5" t="n">
        <v>33</v>
      </c>
      <c r="B37" s="5" t="inlineStr">
        <is>
          <t>5-E</t>
        </is>
      </c>
      <c r="C37" s="5" t="inlineStr">
        <is>
          <t>BIAGETTI FERNANDO</t>
        </is>
      </c>
      <c r="D37" s="5" t="inlineStr">
        <is>
          <t>Departamento</t>
        </is>
      </c>
      <c r="E37" s="6" t="n">
        <v>234197.33</v>
      </c>
      <c r="F37" s="6" t="n">
        <v>234197.33</v>
      </c>
      <c r="G37" s="6" t="n">
        <v>0</v>
      </c>
      <c r="H37" s="6" t="n">
        <v>0</v>
      </c>
      <c r="I37" s="6" t="n">
        <v>0</v>
      </c>
      <c r="J37" s="41" t="n">
        <v>0.0076</v>
      </c>
      <c r="K37" s="6" t="n">
        <v>155800</v>
      </c>
      <c r="L37" s="41" t="n">
        <v>0</v>
      </c>
      <c r="M37" s="6" t="n">
        <v>0</v>
      </c>
      <c r="N37" s="41" t="n">
        <v>0.0083</v>
      </c>
      <c r="O37" s="6" t="n">
        <v>88344.67999999999</v>
      </c>
      <c r="P37" s="6" t="n">
        <v>244144.68</v>
      </c>
      <c r="Q37" s="6" t="n">
        <v>-0.35</v>
      </c>
      <c r="R37" s="6" t="n">
        <v>244144.33</v>
      </c>
      <c r="S37" s="7" t="n">
        <v>1</v>
      </c>
      <c r="T37" s="40" t="n">
        <v>0</v>
      </c>
      <c r="U37" s="5" t="inlineStr">
        <is>
          <t>Al día</t>
        </is>
      </c>
    </row>
    <row r="38">
      <c r="A38" s="5" t="n">
        <v>34</v>
      </c>
      <c r="B38" s="5" t="inlineStr">
        <is>
          <t>5-D</t>
        </is>
      </c>
      <c r="C38" s="5" t="inlineStr">
        <is>
          <t>ALVAREZ</t>
        </is>
      </c>
      <c r="D38" s="5" t="inlineStr">
        <is>
          <t>Departamento</t>
        </is>
      </c>
      <c r="E38" s="6" t="n">
        <v>234197.34</v>
      </c>
      <c r="F38" s="6" t="n">
        <v>234197.34</v>
      </c>
      <c r="G38" s="6" t="n">
        <v>0</v>
      </c>
      <c r="H38" s="6" t="n">
        <v>0</v>
      </c>
      <c r="I38" s="6" t="n">
        <v>0</v>
      </c>
      <c r="J38" s="41" t="n">
        <v>0.0076</v>
      </c>
      <c r="K38" s="6" t="n">
        <v>155800</v>
      </c>
      <c r="L38" s="41" t="n">
        <v>0</v>
      </c>
      <c r="M38" s="6" t="n">
        <v>0</v>
      </c>
      <c r="N38" s="41" t="n">
        <v>0.0083</v>
      </c>
      <c r="O38" s="6" t="n">
        <v>88344.67999999999</v>
      </c>
      <c r="P38" s="6" t="n">
        <v>244144.68</v>
      </c>
      <c r="Q38" s="6" t="n">
        <v>-0.34</v>
      </c>
      <c r="R38" s="6" t="n">
        <v>244144.34</v>
      </c>
      <c r="S38" s="7" t="n">
        <v>1</v>
      </c>
      <c r="T38" s="40" t="n">
        <v>0</v>
      </c>
      <c r="U38" s="5" t="inlineStr">
        <is>
          <t>Al día</t>
        </is>
      </c>
    </row>
    <row r="39">
      <c r="A39" s="5" t="n">
        <v>35</v>
      </c>
      <c r="B39" s="5" t="inlineStr">
        <is>
          <t>5-F</t>
        </is>
      </c>
      <c r="C39" s="5" t="inlineStr">
        <is>
          <t>CARRIZO ELBIO</t>
        </is>
      </c>
      <c r="D39" s="5" t="inlineStr">
        <is>
          <t>Departamento</t>
        </is>
      </c>
      <c r="E39" s="6" t="n">
        <v>258849.35</v>
      </c>
      <c r="F39" s="6" t="n">
        <v>0</v>
      </c>
      <c r="G39" s="6" t="n">
        <v>0</v>
      </c>
      <c r="H39" s="38" t="n">
        <v>258849.35</v>
      </c>
      <c r="I39" s="43" t="n">
        <v>25884.9</v>
      </c>
      <c r="J39" s="41" t="n">
        <v>0.008399999999999999</v>
      </c>
      <c r="K39" s="6" t="n">
        <v>172200</v>
      </c>
      <c r="L39" s="41" t="n">
        <v>0</v>
      </c>
      <c r="M39" s="6" t="n">
        <v>0</v>
      </c>
      <c r="N39" s="41" t="n">
        <v>0.0092</v>
      </c>
      <c r="O39" s="6" t="n">
        <v>97640.22</v>
      </c>
      <c r="P39" s="6" t="n">
        <v>269840.22</v>
      </c>
      <c r="Q39" s="6" t="n">
        <v>-0.12</v>
      </c>
      <c r="R39" s="6" t="n">
        <v>554574.35</v>
      </c>
      <c r="S39" s="7" t="n">
        <v>0</v>
      </c>
      <c r="T39" s="40" t="n">
        <v>0.96</v>
      </c>
      <c r="U39" s="5" t="inlineStr">
        <is>
          <t>Moroso - sin pago en el mes</t>
        </is>
      </c>
    </row>
    <row r="40">
      <c r="A40" s="5" t="n">
        <v>36</v>
      </c>
      <c r="B40" s="5" t="inlineStr">
        <is>
          <t>5-G</t>
        </is>
      </c>
      <c r="C40" s="5" t="inlineStr">
        <is>
          <t>DOLINSKY BERNARDO SAUL</t>
        </is>
      </c>
      <c r="D40" s="5" t="inlineStr">
        <is>
          <t>Departamento</t>
        </is>
      </c>
      <c r="E40" s="6" t="n">
        <v>255766.36</v>
      </c>
      <c r="F40" s="6" t="n">
        <v>255766.36</v>
      </c>
      <c r="G40" s="6" t="n">
        <v>0</v>
      </c>
      <c r="H40" s="6" t="n">
        <v>0</v>
      </c>
      <c r="I40" s="6" t="n">
        <v>0</v>
      </c>
      <c r="J40" s="41" t="n">
        <v>0.0083</v>
      </c>
      <c r="K40" s="6" t="n">
        <v>170150</v>
      </c>
      <c r="L40" s="41" t="n">
        <v>0</v>
      </c>
      <c r="M40" s="6" t="n">
        <v>0</v>
      </c>
      <c r="N40" s="41" t="n">
        <v>0.0091</v>
      </c>
      <c r="O40" s="6" t="n">
        <v>96474.3</v>
      </c>
      <c r="P40" s="6" t="n">
        <v>266624.3</v>
      </c>
      <c r="Q40" s="6" t="n">
        <v>0.06</v>
      </c>
      <c r="R40" s="6" t="n">
        <v>266624.36</v>
      </c>
      <c r="S40" s="7" t="n">
        <v>1</v>
      </c>
      <c r="T40" s="40" t="n">
        <v>0</v>
      </c>
      <c r="U40" s="5" t="inlineStr">
        <is>
          <t>Al día</t>
        </is>
      </c>
    </row>
    <row r="41">
      <c r="A41" s="5" t="n">
        <v>37</v>
      </c>
      <c r="B41" s="5" t="inlineStr">
        <is>
          <t>6-B</t>
        </is>
      </c>
      <c r="C41" s="5" t="inlineStr">
        <is>
          <t>BERHO MARCELO OMAR</t>
        </is>
      </c>
      <c r="D41" s="5" t="inlineStr">
        <is>
          <t>Departamento</t>
        </is>
      </c>
      <c r="E41" s="6" t="n">
        <v>366701.37</v>
      </c>
      <c r="F41" s="6" t="n">
        <v>306701.37</v>
      </c>
      <c r="G41" s="6" t="n">
        <v>0</v>
      </c>
      <c r="H41" s="44" t="n">
        <v>60000</v>
      </c>
      <c r="I41" s="43" t="n">
        <v>5999.97</v>
      </c>
      <c r="J41" s="41" t="n">
        <v>0.0119</v>
      </c>
      <c r="K41" s="6" t="n">
        <v>243950</v>
      </c>
      <c r="L41" s="41" t="n">
        <v>0</v>
      </c>
      <c r="M41" s="6" t="n">
        <v>0</v>
      </c>
      <c r="N41" s="41" t="n">
        <v>0.013</v>
      </c>
      <c r="O41" s="6" t="n">
        <v>138320.11</v>
      </c>
      <c r="P41" s="6" t="n">
        <v>382270.11</v>
      </c>
      <c r="Q41" s="6" t="n">
        <v>0.29</v>
      </c>
      <c r="R41" s="6" t="n">
        <v>448270.37</v>
      </c>
      <c r="S41" s="7" t="n">
        <v>0.8364</v>
      </c>
      <c r="T41" s="40" t="n">
        <v>0.16</v>
      </c>
      <c r="U41" s="5" t="inlineStr">
        <is>
          <t>Moroso - pago parcial</t>
        </is>
      </c>
    </row>
    <row r="42">
      <c r="A42" s="5" t="n">
        <v>38</v>
      </c>
      <c r="B42" s="5" t="inlineStr">
        <is>
          <t>6-A</t>
        </is>
      </c>
      <c r="C42" s="5" t="inlineStr">
        <is>
          <t>DANIELA MARÍA</t>
        </is>
      </c>
      <c r="D42" s="5" t="inlineStr">
        <is>
          <t>Departamento</t>
        </is>
      </c>
      <c r="E42" s="6" t="n">
        <v>377418.38</v>
      </c>
      <c r="F42" s="6" t="n">
        <v>377418.38</v>
      </c>
      <c r="G42" s="6" t="n">
        <v>0</v>
      </c>
      <c r="H42" s="6" t="n">
        <v>0</v>
      </c>
      <c r="I42" s="43" t="n">
        <v>19779.97</v>
      </c>
      <c r="J42" s="41" t="n">
        <v>0.0118</v>
      </c>
      <c r="K42" s="6" t="n">
        <v>241900</v>
      </c>
      <c r="L42" s="41" t="n">
        <v>0</v>
      </c>
      <c r="M42" s="6" t="n">
        <v>0</v>
      </c>
      <c r="N42" s="41" t="n">
        <v>0.0129</v>
      </c>
      <c r="O42" s="6" t="n">
        <v>137164.79</v>
      </c>
      <c r="P42" s="6" t="n">
        <v>379064.79</v>
      </c>
      <c r="Q42" s="6" t="n">
        <v>-0.38</v>
      </c>
      <c r="R42" s="6" t="n">
        <v>398844.38</v>
      </c>
      <c r="S42" s="7" t="n">
        <v>1</v>
      </c>
      <c r="T42" s="40" t="n">
        <v>0</v>
      </c>
      <c r="U42" s="5" t="inlineStr">
        <is>
          <t>Al día - pagó fuera de término (recargo)</t>
        </is>
      </c>
    </row>
    <row r="43">
      <c r="A43" s="5" t="n">
        <v>39</v>
      </c>
      <c r="B43" s="5" t="inlineStr">
        <is>
          <t>6-C</t>
        </is>
      </c>
      <c r="C43" s="5" t="inlineStr">
        <is>
          <t>SACCO ADELINA</t>
        </is>
      </c>
      <c r="D43" s="5" t="inlineStr">
        <is>
          <t>Departamento</t>
        </is>
      </c>
      <c r="E43" s="6" t="n">
        <v>249603.39</v>
      </c>
      <c r="F43" s="6" t="n">
        <v>249603.39</v>
      </c>
      <c r="G43" s="6" t="n">
        <v>0</v>
      </c>
      <c r="H43" s="6" t="n">
        <v>0</v>
      </c>
      <c r="I43" s="6" t="n">
        <v>0</v>
      </c>
      <c r="J43" s="41" t="n">
        <v>0.008100000000000001</v>
      </c>
      <c r="K43" s="6" t="n">
        <v>166050</v>
      </c>
      <c r="L43" s="41" t="n">
        <v>0</v>
      </c>
      <c r="M43" s="6" t="n">
        <v>0</v>
      </c>
      <c r="N43" s="41" t="n">
        <v>0.008800000000000001</v>
      </c>
      <c r="O43" s="6" t="n">
        <v>94153.06</v>
      </c>
      <c r="P43" s="6" t="n">
        <v>260203.06</v>
      </c>
      <c r="Q43" s="6" t="n">
        <v>0.33</v>
      </c>
      <c r="R43" s="6" t="n">
        <v>260203.39</v>
      </c>
      <c r="S43" s="7" t="n">
        <v>1</v>
      </c>
      <c r="T43" s="40" t="n">
        <v>0</v>
      </c>
      <c r="U43" s="5" t="inlineStr">
        <is>
          <t>Al día</t>
        </is>
      </c>
    </row>
    <row r="44">
      <c r="A44" s="5" t="n">
        <v>40</v>
      </c>
      <c r="B44" s="5" t="inlineStr">
        <is>
          <t>6-E</t>
        </is>
      </c>
      <c r="C44" s="5" t="inlineStr">
        <is>
          <t>NEMETH CARLOS</t>
        </is>
      </c>
      <c r="D44" s="5" t="inlineStr">
        <is>
          <t>Departamento</t>
        </is>
      </c>
      <c r="E44" s="6" t="n">
        <v>198651.4</v>
      </c>
      <c r="F44" s="6" t="n">
        <v>208583.4</v>
      </c>
      <c r="G44" s="6" t="n">
        <v>0</v>
      </c>
      <c r="H44" s="42" t="n">
        <v>-9932</v>
      </c>
      <c r="I44" s="6" t="n">
        <v>0</v>
      </c>
      <c r="J44" s="41" t="n">
        <v>0.0076</v>
      </c>
      <c r="K44" s="6" t="n">
        <v>155800</v>
      </c>
      <c r="L44" s="41" t="n">
        <v>0</v>
      </c>
      <c r="M44" s="6" t="n">
        <v>0</v>
      </c>
      <c r="N44" s="41" t="n">
        <v>0.0083</v>
      </c>
      <c r="O44" s="6" t="n">
        <v>88344.67999999999</v>
      </c>
      <c r="P44" s="6" t="n">
        <v>244144.68</v>
      </c>
      <c r="Q44" s="6" t="n">
        <v>-0.28</v>
      </c>
      <c r="R44" s="6" t="n">
        <v>234212.4</v>
      </c>
      <c r="S44" s="7" t="n">
        <v>1.05</v>
      </c>
      <c r="T44" s="40" t="n">
        <v>0</v>
      </c>
      <c r="U44" s="5" t="inlineStr">
        <is>
          <t>Saldo a favor</t>
        </is>
      </c>
    </row>
    <row r="45">
      <c r="A45" s="5" t="n">
        <v>41</v>
      </c>
      <c r="B45" s="5" t="inlineStr">
        <is>
          <t>6-D</t>
        </is>
      </c>
      <c r="C45" s="5" t="inlineStr">
        <is>
          <t>CARAZO DARIO</t>
        </is>
      </c>
      <c r="D45" s="5" t="inlineStr">
        <is>
          <t>Departamento</t>
        </is>
      </c>
      <c r="E45" s="6" t="n">
        <v>234197.41</v>
      </c>
      <c r="F45" s="6" t="n">
        <v>234197.41</v>
      </c>
      <c r="G45" s="6" t="n">
        <v>0</v>
      </c>
      <c r="H45" s="6" t="n">
        <v>0</v>
      </c>
      <c r="I45" s="6" t="n">
        <v>0</v>
      </c>
      <c r="J45" s="41" t="n">
        <v>0.0076</v>
      </c>
      <c r="K45" s="6" t="n">
        <v>155800</v>
      </c>
      <c r="L45" s="41" t="n">
        <v>0</v>
      </c>
      <c r="M45" s="6" t="n">
        <v>0</v>
      </c>
      <c r="N45" s="41" t="n">
        <v>0.0083</v>
      </c>
      <c r="O45" s="6" t="n">
        <v>88344.67999999999</v>
      </c>
      <c r="P45" s="6" t="n">
        <v>244144.68</v>
      </c>
      <c r="Q45" s="6" t="n">
        <v>-0.27</v>
      </c>
      <c r="R45" s="6" t="n">
        <v>244144.41</v>
      </c>
      <c r="S45" s="7" t="n">
        <v>1</v>
      </c>
      <c r="T45" s="40" t="n">
        <v>0</v>
      </c>
      <c r="U45" s="5" t="inlineStr">
        <is>
          <t>Al día</t>
        </is>
      </c>
    </row>
    <row r="46">
      <c r="A46" s="5" t="n">
        <v>42</v>
      </c>
      <c r="B46" s="5" t="inlineStr">
        <is>
          <t>6-F</t>
        </is>
      </c>
      <c r="C46" s="5" t="inlineStr">
        <is>
          <t>CARBALLEDO</t>
        </is>
      </c>
      <c r="D46" s="5" t="inlineStr">
        <is>
          <t>Departamento</t>
        </is>
      </c>
      <c r="E46" s="6" t="n">
        <v>453734.42</v>
      </c>
      <c r="F46" s="6" t="n">
        <v>453734.42</v>
      </c>
      <c r="G46" s="6" t="n">
        <v>0</v>
      </c>
      <c r="H46" s="6" t="n">
        <v>0</v>
      </c>
      <c r="I46" s="6" t="n">
        <v>0</v>
      </c>
      <c r="J46" s="41" t="n">
        <v>0.008399999999999999</v>
      </c>
      <c r="K46" s="6" t="n">
        <v>172200</v>
      </c>
      <c r="L46" s="41" t="n">
        <v>0</v>
      </c>
      <c r="M46" s="6" t="n">
        <v>0</v>
      </c>
      <c r="N46" s="41" t="n">
        <v>0.0092</v>
      </c>
      <c r="O46" s="6" t="n">
        <v>97640.22</v>
      </c>
      <c r="P46" s="6" t="n">
        <v>269840.22</v>
      </c>
      <c r="Q46" s="6" t="n">
        <v>0.2</v>
      </c>
      <c r="R46" s="6" t="n">
        <v>269840.42</v>
      </c>
      <c r="S46" s="7" t="n">
        <v>1</v>
      </c>
      <c r="T46" s="40" t="n">
        <v>0</v>
      </c>
      <c r="U46" s="5" t="inlineStr">
        <is>
          <t>Al día</t>
        </is>
      </c>
    </row>
    <row r="47">
      <c r="A47" s="5" t="n">
        <v>43</v>
      </c>
      <c r="B47" s="5" t="inlineStr">
        <is>
          <t>6-G</t>
        </is>
      </c>
      <c r="C47" s="5" t="inlineStr">
        <is>
          <t>SANCHEZ GLADYS</t>
        </is>
      </c>
      <c r="D47" s="5" t="inlineStr">
        <is>
          <t>Departamento</t>
        </is>
      </c>
      <c r="E47" s="6" t="n">
        <v>255766.43</v>
      </c>
      <c r="F47" s="6" t="n">
        <v>255766.43</v>
      </c>
      <c r="G47" s="6" t="n">
        <v>0</v>
      </c>
      <c r="H47" s="6" t="n">
        <v>0</v>
      </c>
      <c r="I47" s="6" t="n">
        <v>0</v>
      </c>
      <c r="J47" s="41" t="n">
        <v>0.0083</v>
      </c>
      <c r="K47" s="6" t="n">
        <v>170150</v>
      </c>
      <c r="L47" s="41" t="n">
        <v>0</v>
      </c>
      <c r="M47" s="6" t="n">
        <v>0</v>
      </c>
      <c r="N47" s="41" t="n">
        <v>0.0091</v>
      </c>
      <c r="O47" s="6" t="n">
        <v>96474.3</v>
      </c>
      <c r="P47" s="6" t="n">
        <v>266624.3</v>
      </c>
      <c r="Q47" s="6" t="n">
        <v>0.13</v>
      </c>
      <c r="R47" s="6" t="n">
        <v>266624.43</v>
      </c>
      <c r="S47" s="7" t="n">
        <v>1</v>
      </c>
      <c r="T47" s="40" t="n">
        <v>0</v>
      </c>
      <c r="U47" s="5" t="inlineStr">
        <is>
          <t>Al día</t>
        </is>
      </c>
    </row>
    <row r="48">
      <c r="A48" s="5" t="n">
        <v>44</v>
      </c>
      <c r="B48" s="5" t="inlineStr">
        <is>
          <t>7-B</t>
        </is>
      </c>
      <c r="C48" s="5" t="inlineStr">
        <is>
          <t>TEICHMAN</t>
        </is>
      </c>
      <c r="D48" s="5" t="inlineStr">
        <is>
          <t>Departamento</t>
        </is>
      </c>
      <c r="E48" s="6" t="n">
        <v>366701.44</v>
      </c>
      <c r="F48" s="6" t="n">
        <v>366701.44</v>
      </c>
      <c r="G48" s="6" t="n">
        <v>0</v>
      </c>
      <c r="H48" s="6" t="n">
        <v>0</v>
      </c>
      <c r="I48" s="6" t="n">
        <v>0</v>
      </c>
      <c r="J48" s="41" t="n">
        <v>0.0119</v>
      </c>
      <c r="K48" s="6" t="n">
        <v>243950</v>
      </c>
      <c r="L48" s="41" t="n">
        <v>0</v>
      </c>
      <c r="M48" s="6" t="n">
        <v>0</v>
      </c>
      <c r="N48" s="41" t="n">
        <v>0.013</v>
      </c>
      <c r="O48" s="6" t="n">
        <v>138320.11</v>
      </c>
      <c r="P48" s="6" t="n">
        <v>382270.11</v>
      </c>
      <c r="Q48" s="6" t="n">
        <v>0.33</v>
      </c>
      <c r="R48" s="6" t="n">
        <v>382270.44</v>
      </c>
      <c r="S48" s="7" t="n">
        <v>1</v>
      </c>
      <c r="T48" s="40" t="n">
        <v>0</v>
      </c>
      <c r="U48" s="5" t="inlineStr">
        <is>
          <t>Al día</t>
        </is>
      </c>
    </row>
    <row r="49">
      <c r="A49" s="5" t="n">
        <v>45</v>
      </c>
      <c r="B49" s="5" t="inlineStr">
        <is>
          <t>7-A</t>
        </is>
      </c>
      <c r="C49" s="5" t="inlineStr">
        <is>
          <t>CORI MARTA JUANA</t>
        </is>
      </c>
      <c r="D49" s="5" t="inlineStr">
        <is>
          <t>Departamento</t>
        </is>
      </c>
      <c r="E49" s="6" t="n">
        <v>363621.45</v>
      </c>
      <c r="F49" s="6" t="n">
        <v>363621.45</v>
      </c>
      <c r="G49" s="6" t="n">
        <v>0</v>
      </c>
      <c r="H49" s="6" t="n">
        <v>0</v>
      </c>
      <c r="I49" s="6" t="n">
        <v>0</v>
      </c>
      <c r="J49" s="41" t="n">
        <v>0.0118</v>
      </c>
      <c r="K49" s="6" t="n">
        <v>241900</v>
      </c>
      <c r="L49" s="41" t="n">
        <v>0</v>
      </c>
      <c r="M49" s="6" t="n">
        <v>0</v>
      </c>
      <c r="N49" s="41" t="n">
        <v>0.0129</v>
      </c>
      <c r="O49" s="6" t="n">
        <v>137164.79</v>
      </c>
      <c r="P49" s="6" t="n">
        <v>379064.79</v>
      </c>
      <c r="Q49" s="6" t="n">
        <v>-0.34</v>
      </c>
      <c r="R49" s="6" t="n">
        <v>379064.45</v>
      </c>
      <c r="S49" s="7" t="n">
        <v>1</v>
      </c>
      <c r="T49" s="40" t="n">
        <v>0</v>
      </c>
      <c r="U49" s="5" t="inlineStr">
        <is>
          <t>Al día</t>
        </is>
      </c>
    </row>
    <row r="50">
      <c r="A50" s="5" t="n">
        <v>46</v>
      </c>
      <c r="B50" s="5" t="inlineStr">
        <is>
          <t>7-C</t>
        </is>
      </c>
      <c r="C50" s="5" t="inlineStr">
        <is>
          <t>Horowicz Laura</t>
        </is>
      </c>
      <c r="D50" s="5" t="inlineStr">
        <is>
          <t>Departamento</t>
        </is>
      </c>
      <c r="E50" s="6" t="n">
        <v>249603.46</v>
      </c>
      <c r="F50" s="6" t="n">
        <v>249603.46</v>
      </c>
      <c r="G50" s="6" t="n">
        <v>0</v>
      </c>
      <c r="H50" s="6" t="n">
        <v>0</v>
      </c>
      <c r="I50" s="6" t="n">
        <v>0</v>
      </c>
      <c r="J50" s="41" t="n">
        <v>0.008100000000000001</v>
      </c>
      <c r="K50" s="6" t="n">
        <v>166050</v>
      </c>
      <c r="L50" s="41" t="n">
        <v>0</v>
      </c>
      <c r="M50" s="6" t="n">
        <v>0</v>
      </c>
      <c r="N50" s="41" t="n">
        <v>0.008800000000000001</v>
      </c>
      <c r="O50" s="6" t="n">
        <v>94153.06</v>
      </c>
      <c r="P50" s="6" t="n">
        <v>260203.06</v>
      </c>
      <c r="Q50" s="6" t="n">
        <v>0.4</v>
      </c>
      <c r="R50" s="6" t="n">
        <v>260203.46</v>
      </c>
      <c r="S50" s="7" t="n">
        <v>1</v>
      </c>
      <c r="T50" s="40" t="n">
        <v>0</v>
      </c>
      <c r="U50" s="5" t="inlineStr">
        <is>
          <t>Al día</t>
        </is>
      </c>
    </row>
    <row r="51">
      <c r="A51" s="5" t="n">
        <v>47</v>
      </c>
      <c r="B51" s="5" t="inlineStr">
        <is>
          <t>7-E</t>
        </is>
      </c>
      <c r="C51" s="5" t="inlineStr">
        <is>
          <t>CARRASCO RODOLFO CARLOS</t>
        </is>
      </c>
      <c r="D51" s="5" t="inlineStr">
        <is>
          <t>Departamento</t>
        </is>
      </c>
      <c r="E51" s="6" t="n">
        <v>234197.47</v>
      </c>
      <c r="F51" s="6" t="n">
        <v>235197.47</v>
      </c>
      <c r="G51" s="6" t="n">
        <v>0</v>
      </c>
      <c r="H51" s="42" t="n">
        <v>-1000</v>
      </c>
      <c r="I51" s="6" t="n">
        <v>0</v>
      </c>
      <c r="J51" s="41" t="n">
        <v>0.0076</v>
      </c>
      <c r="K51" s="6" t="n">
        <v>155800</v>
      </c>
      <c r="L51" s="41" t="n">
        <v>0</v>
      </c>
      <c r="M51" s="6" t="n">
        <v>0</v>
      </c>
      <c r="N51" s="41" t="n">
        <v>0.0083</v>
      </c>
      <c r="O51" s="6" t="n">
        <v>88344.67999999999</v>
      </c>
      <c r="P51" s="6" t="n">
        <v>244144.68</v>
      </c>
      <c r="Q51" s="6" t="n">
        <v>-0.21</v>
      </c>
      <c r="R51" s="6" t="n">
        <v>243144.47</v>
      </c>
      <c r="S51" s="7" t="n">
        <v>1.0043</v>
      </c>
      <c r="T51" s="40" t="n">
        <v>0</v>
      </c>
      <c r="U51" s="5" t="inlineStr">
        <is>
          <t>Saldo a favor</t>
        </is>
      </c>
    </row>
    <row r="52">
      <c r="A52" s="5" t="n">
        <v>48</v>
      </c>
      <c r="B52" s="5" t="inlineStr">
        <is>
          <t>7-D</t>
        </is>
      </c>
      <c r="C52" s="5" t="inlineStr">
        <is>
          <t>ELBEY</t>
        </is>
      </c>
      <c r="D52" s="5" t="inlineStr">
        <is>
          <t>Departamento</t>
        </is>
      </c>
      <c r="E52" s="6" t="n">
        <v>234197.48</v>
      </c>
      <c r="F52" s="6" t="n">
        <v>234197.48</v>
      </c>
      <c r="G52" s="6" t="n">
        <v>0</v>
      </c>
      <c r="H52" s="6" t="n">
        <v>0</v>
      </c>
      <c r="I52" s="6" t="n">
        <v>0</v>
      </c>
      <c r="J52" s="41" t="n">
        <v>0.0076</v>
      </c>
      <c r="K52" s="6" t="n">
        <v>155800</v>
      </c>
      <c r="L52" s="41" t="n">
        <v>0</v>
      </c>
      <c r="M52" s="6" t="n">
        <v>0</v>
      </c>
      <c r="N52" s="41" t="n">
        <v>0.0083</v>
      </c>
      <c r="O52" s="6" t="n">
        <v>88344.67999999999</v>
      </c>
      <c r="P52" s="6" t="n">
        <v>244144.68</v>
      </c>
      <c r="Q52" s="6" t="n">
        <v>-0.2</v>
      </c>
      <c r="R52" s="6" t="n">
        <v>244144.48</v>
      </c>
      <c r="S52" s="7" t="n">
        <v>1</v>
      </c>
      <c r="T52" s="40" t="n">
        <v>0</v>
      </c>
      <c r="U52" s="5" t="inlineStr">
        <is>
          <t>Al día</t>
        </is>
      </c>
    </row>
    <row r="53">
      <c r="A53" s="5" t="n">
        <v>49</v>
      </c>
      <c r="B53" s="5" t="inlineStr">
        <is>
          <t>7-F</t>
        </is>
      </c>
      <c r="C53" s="5" t="inlineStr">
        <is>
          <t>MENENDEZ ALBERTO</t>
        </is>
      </c>
      <c r="D53" s="5" t="inlineStr">
        <is>
          <t>Departamento</t>
        </is>
      </c>
      <c r="E53" s="6" t="n">
        <v>258848.49</v>
      </c>
      <c r="F53" s="6" t="n">
        <v>258848.49</v>
      </c>
      <c r="G53" s="6" t="n">
        <v>0</v>
      </c>
      <c r="H53" s="6" t="n">
        <v>0</v>
      </c>
      <c r="I53" s="6" t="n">
        <v>0</v>
      </c>
      <c r="J53" s="41" t="n">
        <v>0.008399999999999999</v>
      </c>
      <c r="K53" s="6" t="n">
        <v>172200</v>
      </c>
      <c r="L53" s="41" t="n">
        <v>0</v>
      </c>
      <c r="M53" s="6" t="n">
        <v>0</v>
      </c>
      <c r="N53" s="41" t="n">
        <v>0.0092</v>
      </c>
      <c r="O53" s="6" t="n">
        <v>97640.22</v>
      </c>
      <c r="P53" s="6" t="n">
        <v>269840.22</v>
      </c>
      <c r="Q53" s="6" t="n">
        <v>0.27</v>
      </c>
      <c r="R53" s="6" t="n">
        <v>269840.49</v>
      </c>
      <c r="S53" s="7" t="n">
        <v>1</v>
      </c>
      <c r="T53" s="40" t="n">
        <v>0</v>
      </c>
      <c r="U53" s="5" t="inlineStr">
        <is>
          <t>Al día</t>
        </is>
      </c>
    </row>
    <row r="54">
      <c r="A54" s="5" t="n">
        <v>50</v>
      </c>
      <c r="B54" s="5" t="inlineStr">
        <is>
          <t>7-G</t>
        </is>
      </c>
      <c r="C54" s="5" t="inlineStr">
        <is>
          <t>GRIJALBA MARIA</t>
        </is>
      </c>
      <c r="D54" s="5" t="inlineStr">
        <is>
          <t>Departamento</t>
        </is>
      </c>
      <c r="E54" s="6" t="n">
        <v>255766.5</v>
      </c>
      <c r="F54" s="6" t="n">
        <v>255766.5</v>
      </c>
      <c r="G54" s="6" t="n">
        <v>0</v>
      </c>
      <c r="H54" s="6" t="n">
        <v>0</v>
      </c>
      <c r="I54" s="6" t="n">
        <v>0</v>
      </c>
      <c r="J54" s="41" t="n">
        <v>0.0083</v>
      </c>
      <c r="K54" s="6" t="n">
        <v>170150</v>
      </c>
      <c r="L54" s="41" t="n">
        <v>0</v>
      </c>
      <c r="M54" s="6" t="n">
        <v>0</v>
      </c>
      <c r="N54" s="41" t="n">
        <v>0.0091</v>
      </c>
      <c r="O54" s="6" t="n">
        <v>96474.3</v>
      </c>
      <c r="P54" s="6" t="n">
        <v>266624.3</v>
      </c>
      <c r="Q54" s="6" t="n">
        <v>0.2</v>
      </c>
      <c r="R54" s="6" t="n">
        <v>266624.5</v>
      </c>
      <c r="S54" s="7" t="n">
        <v>1</v>
      </c>
      <c r="T54" s="40" t="n">
        <v>0</v>
      </c>
      <c r="U54" s="5" t="inlineStr">
        <is>
          <t>Al día</t>
        </is>
      </c>
    </row>
    <row r="55">
      <c r="A55" s="5" t="n">
        <v>51</v>
      </c>
      <c r="B55" s="5" t="inlineStr">
        <is>
          <t>8-B</t>
        </is>
      </c>
      <c r="C55" s="5" t="inlineStr">
        <is>
          <t>BOLOTNER ISABEL</t>
        </is>
      </c>
      <c r="D55" s="5" t="inlineStr">
        <is>
          <t>Departamento</t>
        </is>
      </c>
      <c r="E55" s="6" t="n">
        <v>366701.51</v>
      </c>
      <c r="F55" s="6" t="n">
        <v>366701.51</v>
      </c>
      <c r="G55" s="6" t="n">
        <v>0</v>
      </c>
      <c r="H55" s="6" t="n">
        <v>0</v>
      </c>
      <c r="I55" s="43" t="n">
        <v>19251.79</v>
      </c>
      <c r="J55" s="41" t="n">
        <v>0.0119</v>
      </c>
      <c r="K55" s="6" t="n">
        <v>243950</v>
      </c>
      <c r="L55" s="41" t="n">
        <v>0</v>
      </c>
      <c r="M55" s="6" t="n">
        <v>0</v>
      </c>
      <c r="N55" s="41" t="n">
        <v>0.013</v>
      </c>
      <c r="O55" s="6" t="n">
        <v>138320.11</v>
      </c>
      <c r="P55" s="6" t="n">
        <v>382270.11</v>
      </c>
      <c r="Q55" s="6" t="n">
        <v>-0.39</v>
      </c>
      <c r="R55" s="6" t="n">
        <v>401521.51</v>
      </c>
      <c r="S55" s="7" t="n">
        <v>1</v>
      </c>
      <c r="T55" s="40" t="n">
        <v>0</v>
      </c>
      <c r="U55" s="5" t="inlineStr">
        <is>
          <t>Al día - pagó fuera de término (recargo)</t>
        </is>
      </c>
    </row>
    <row r="56">
      <c r="A56" s="5" t="n">
        <v>52</v>
      </c>
      <c r="B56" s="5" t="inlineStr">
        <is>
          <t>8-A</t>
        </is>
      </c>
      <c r="C56" s="5" t="inlineStr">
        <is>
          <t>MAZZOLA MARIA</t>
        </is>
      </c>
      <c r="D56" s="5" t="inlineStr">
        <is>
          <t>Departamento</t>
        </is>
      </c>
      <c r="E56" s="6" t="n">
        <v>363621.52</v>
      </c>
      <c r="F56" s="6" t="n">
        <v>363621.52</v>
      </c>
      <c r="G56" s="6" t="n">
        <v>0</v>
      </c>
      <c r="H56" s="6" t="n">
        <v>0</v>
      </c>
      <c r="I56" s="6" t="n">
        <v>0</v>
      </c>
      <c r="J56" s="41" t="n">
        <v>0.0118</v>
      </c>
      <c r="K56" s="6" t="n">
        <v>241900</v>
      </c>
      <c r="L56" s="41" t="n">
        <v>0</v>
      </c>
      <c r="M56" s="6" t="n">
        <v>0</v>
      </c>
      <c r="N56" s="41" t="n">
        <v>0.0129</v>
      </c>
      <c r="O56" s="6" t="n">
        <v>137164.79</v>
      </c>
      <c r="P56" s="6" t="n">
        <v>379064.79</v>
      </c>
      <c r="Q56" s="6" t="n">
        <v>-0.27</v>
      </c>
      <c r="R56" s="6" t="n">
        <v>379064.52</v>
      </c>
      <c r="S56" s="7" t="n">
        <v>1</v>
      </c>
      <c r="T56" s="40" t="n">
        <v>0</v>
      </c>
      <c r="U56" s="5" t="inlineStr">
        <is>
          <t>Al día</t>
        </is>
      </c>
    </row>
    <row r="57">
      <c r="A57" s="5" t="n">
        <v>53</v>
      </c>
      <c r="B57" s="5" t="inlineStr">
        <is>
          <t>8-C</t>
        </is>
      </c>
      <c r="C57" s="5" t="inlineStr">
        <is>
          <t>VALDOVINO</t>
        </is>
      </c>
      <c r="D57" s="5" t="inlineStr">
        <is>
          <t>Departamento</t>
        </is>
      </c>
      <c r="E57" s="6" t="n">
        <v>249603.53</v>
      </c>
      <c r="F57" s="6" t="n">
        <v>262083.53</v>
      </c>
      <c r="G57" s="6" t="n">
        <v>0</v>
      </c>
      <c r="H57" s="42" t="n">
        <v>-12480</v>
      </c>
      <c r="I57" s="43" t="n">
        <v>12480.19</v>
      </c>
      <c r="J57" s="41" t="n">
        <v>0.008100000000000001</v>
      </c>
      <c r="K57" s="6" t="n">
        <v>166050</v>
      </c>
      <c r="L57" s="41" t="n">
        <v>0</v>
      </c>
      <c r="M57" s="6" t="n">
        <v>0</v>
      </c>
      <c r="N57" s="41" t="n">
        <v>0.008800000000000001</v>
      </c>
      <c r="O57" s="6" t="n">
        <v>94153.06</v>
      </c>
      <c r="P57" s="6" t="n">
        <v>260203.06</v>
      </c>
      <c r="Q57" s="6" t="n">
        <v>0.29</v>
      </c>
      <c r="R57" s="6" t="n">
        <v>260203.53</v>
      </c>
      <c r="S57" s="7" t="n">
        <v>1.05</v>
      </c>
      <c r="T57" s="40" t="n">
        <v>0</v>
      </c>
      <c r="U57" s="5" t="inlineStr">
        <is>
          <t>Al día - pagó con recargo (compensado)</t>
        </is>
      </c>
    </row>
    <row r="58">
      <c r="A58" s="5" t="n">
        <v>54</v>
      </c>
      <c r="B58" s="5" t="inlineStr">
        <is>
          <t>8-E</t>
        </is>
      </c>
      <c r="C58" s="5" t="inlineStr">
        <is>
          <t>DIEGUEZ</t>
        </is>
      </c>
      <c r="D58" s="5" t="inlineStr">
        <is>
          <t>Departamento</t>
        </is>
      </c>
      <c r="E58" s="6" t="n">
        <v>234197.54</v>
      </c>
      <c r="F58" s="6" t="n">
        <v>234197.54</v>
      </c>
      <c r="G58" s="6" t="n">
        <v>0</v>
      </c>
      <c r="H58" s="6" t="n">
        <v>0</v>
      </c>
      <c r="I58" s="6" t="n">
        <v>0</v>
      </c>
      <c r="J58" s="41" t="n">
        <v>0.0076</v>
      </c>
      <c r="K58" s="6" t="n">
        <v>155800</v>
      </c>
      <c r="L58" s="41" t="n">
        <v>0</v>
      </c>
      <c r="M58" s="6" t="n">
        <v>0</v>
      </c>
      <c r="N58" s="41" t="n">
        <v>0.0083</v>
      </c>
      <c r="O58" s="6" t="n">
        <v>88344.67999999999</v>
      </c>
      <c r="P58" s="6" t="n">
        <v>244144.68</v>
      </c>
      <c r="Q58" s="6" t="n">
        <v>-0.14</v>
      </c>
      <c r="R58" s="6" t="n">
        <v>244144.54</v>
      </c>
      <c r="S58" s="7" t="n">
        <v>1</v>
      </c>
      <c r="T58" s="40" t="n">
        <v>0</v>
      </c>
      <c r="U58" s="5" t="inlineStr">
        <is>
          <t>Al día</t>
        </is>
      </c>
    </row>
    <row r="59">
      <c r="A59" s="5" t="n">
        <v>55</v>
      </c>
      <c r="B59" s="5" t="inlineStr">
        <is>
          <t>8-D</t>
        </is>
      </c>
      <c r="C59" s="5" t="inlineStr">
        <is>
          <t>SARFIEL CARLOS</t>
        </is>
      </c>
      <c r="D59" s="5" t="inlineStr">
        <is>
          <t>Departamento</t>
        </is>
      </c>
      <c r="E59" s="6" t="n">
        <v>829878.55</v>
      </c>
      <c r="F59" s="6" t="n">
        <v>0</v>
      </c>
      <c r="G59" s="6" t="n">
        <v>0</v>
      </c>
      <c r="H59" s="38" t="n">
        <v>829878.55</v>
      </c>
      <c r="I59" s="43" t="n">
        <v>73086.14999999999</v>
      </c>
      <c r="J59" s="41" t="n">
        <v>0.0076</v>
      </c>
      <c r="K59" s="6" t="n">
        <v>155800</v>
      </c>
      <c r="L59" s="41" t="n">
        <v>0</v>
      </c>
      <c r="M59" s="6" t="n">
        <v>0</v>
      </c>
      <c r="N59" s="41" t="n">
        <v>0.0083</v>
      </c>
      <c r="O59" s="6" t="n">
        <v>88344.67999999999</v>
      </c>
      <c r="P59" s="6" t="n">
        <v>244144.68</v>
      </c>
      <c r="Q59" s="6" t="n">
        <v>0.17</v>
      </c>
      <c r="R59" s="6" t="n">
        <v>1147109.55</v>
      </c>
      <c r="S59" s="7" t="n">
        <v>0</v>
      </c>
      <c r="T59" s="40" t="n">
        <v>3.4</v>
      </c>
      <c r="U59" s="5" t="inlineStr">
        <is>
          <t>Moroso - sin pago en el mes</t>
        </is>
      </c>
    </row>
    <row r="60">
      <c r="A60" s="5" t="n">
        <v>56</v>
      </c>
      <c r="B60" s="5" t="inlineStr">
        <is>
          <t>8-F</t>
        </is>
      </c>
      <c r="C60" s="5" t="inlineStr">
        <is>
          <t>MAGNATERRA RODO</t>
        </is>
      </c>
      <c r="D60" s="5" t="inlineStr">
        <is>
          <t>Departamento</t>
        </is>
      </c>
      <c r="E60" s="6" t="n">
        <v>258848.56</v>
      </c>
      <c r="F60" s="6" t="n">
        <v>258848.56</v>
      </c>
      <c r="G60" s="6" t="n">
        <v>0</v>
      </c>
      <c r="H60" s="6" t="n">
        <v>0</v>
      </c>
      <c r="I60" s="6" t="n">
        <v>0</v>
      </c>
      <c r="J60" s="41" t="n">
        <v>0.008399999999999999</v>
      </c>
      <c r="K60" s="6" t="n">
        <v>172200</v>
      </c>
      <c r="L60" s="41" t="n">
        <v>0</v>
      </c>
      <c r="M60" s="6" t="n">
        <v>0</v>
      </c>
      <c r="N60" s="41" t="n">
        <v>0.0092</v>
      </c>
      <c r="O60" s="6" t="n">
        <v>97640.22</v>
      </c>
      <c r="P60" s="6" t="n">
        <v>269840.22</v>
      </c>
      <c r="Q60" s="6" t="n">
        <v>0.34</v>
      </c>
      <c r="R60" s="6" t="n">
        <v>269840.56</v>
      </c>
      <c r="S60" s="7" t="n">
        <v>1</v>
      </c>
      <c r="T60" s="40" t="n">
        <v>0</v>
      </c>
      <c r="U60" s="5" t="inlineStr">
        <is>
          <t>Al día</t>
        </is>
      </c>
    </row>
    <row r="61">
      <c r="A61" s="5" t="n">
        <v>57</v>
      </c>
      <c r="B61" s="5" t="inlineStr">
        <is>
          <t>8-G</t>
        </is>
      </c>
      <c r="C61" s="5" t="inlineStr">
        <is>
          <t>MALDONADO MALDONADO</t>
        </is>
      </c>
      <c r="D61" s="5" t="inlineStr">
        <is>
          <t>Departamento</t>
        </is>
      </c>
      <c r="E61" s="6" t="n">
        <v>255766.57</v>
      </c>
      <c r="F61" s="6" t="n">
        <v>255766.57</v>
      </c>
      <c r="G61" s="6" t="n">
        <v>0</v>
      </c>
      <c r="H61" s="6" t="n">
        <v>0</v>
      </c>
      <c r="I61" s="6" t="n">
        <v>0</v>
      </c>
      <c r="J61" s="41" t="n">
        <v>0.0083</v>
      </c>
      <c r="K61" s="6" t="n">
        <v>170150</v>
      </c>
      <c r="L61" s="41" t="n">
        <v>0</v>
      </c>
      <c r="M61" s="6" t="n">
        <v>0</v>
      </c>
      <c r="N61" s="41" t="n">
        <v>0.0091</v>
      </c>
      <c r="O61" s="6" t="n">
        <v>96474.3</v>
      </c>
      <c r="P61" s="6" t="n">
        <v>266624.3</v>
      </c>
      <c r="Q61" s="6" t="n">
        <v>0.27</v>
      </c>
      <c r="R61" s="6" t="n">
        <v>266624.57</v>
      </c>
      <c r="S61" s="7" t="n">
        <v>1</v>
      </c>
      <c r="T61" s="40" t="n">
        <v>0</v>
      </c>
      <c r="U61" s="5" t="inlineStr">
        <is>
          <t>Al día</t>
        </is>
      </c>
    </row>
    <row r="62">
      <c r="A62" s="5" t="n">
        <v>58</v>
      </c>
      <c r="B62" s="5" t="inlineStr">
        <is>
          <t>9-B</t>
        </is>
      </c>
      <c r="C62" s="5" t="inlineStr">
        <is>
          <t>CLOCK SA</t>
        </is>
      </c>
      <c r="D62" s="5" t="inlineStr">
        <is>
          <t>Departamento</t>
        </is>
      </c>
      <c r="E62" s="6" t="n">
        <v>366701.58</v>
      </c>
      <c r="F62" s="6" t="n">
        <v>366701.58</v>
      </c>
      <c r="G62" s="6" t="n">
        <v>0</v>
      </c>
      <c r="H62" s="6" t="n">
        <v>0</v>
      </c>
      <c r="I62" s="6" t="n">
        <v>0</v>
      </c>
      <c r="J62" s="41" t="n">
        <v>0.0119</v>
      </c>
      <c r="K62" s="6" t="n">
        <v>243950</v>
      </c>
      <c r="L62" s="41" t="n">
        <v>0</v>
      </c>
      <c r="M62" s="6" t="n">
        <v>0</v>
      </c>
      <c r="N62" s="41" t="n">
        <v>0.013</v>
      </c>
      <c r="O62" s="6" t="n">
        <v>138320.11</v>
      </c>
      <c r="P62" s="6" t="n">
        <v>382270.11</v>
      </c>
      <c r="Q62" s="6" t="n">
        <v>0.47</v>
      </c>
      <c r="R62" s="6" t="n">
        <v>382270.58</v>
      </c>
      <c r="S62" s="7" t="n">
        <v>1</v>
      </c>
      <c r="T62" s="40" t="n">
        <v>0</v>
      </c>
      <c r="U62" s="5" t="inlineStr">
        <is>
          <t>Al día</t>
        </is>
      </c>
    </row>
    <row r="63">
      <c r="A63" s="5" t="n">
        <v>59</v>
      </c>
      <c r="B63" s="5" t="inlineStr">
        <is>
          <t>9-A</t>
        </is>
      </c>
      <c r="C63" s="5" t="inlineStr">
        <is>
          <t>INGRISANI MARTIN</t>
        </is>
      </c>
      <c r="D63" s="5" t="inlineStr">
        <is>
          <t>Departamento</t>
        </is>
      </c>
      <c r="E63" s="6" t="n">
        <v>363621.59</v>
      </c>
      <c r="F63" s="6" t="n">
        <v>363621.59</v>
      </c>
      <c r="G63" s="6" t="n">
        <v>0</v>
      </c>
      <c r="H63" s="6" t="n">
        <v>0</v>
      </c>
      <c r="I63" s="6" t="n">
        <v>0</v>
      </c>
      <c r="J63" s="41" t="n">
        <v>0.0118</v>
      </c>
      <c r="K63" s="6" t="n">
        <v>241900</v>
      </c>
      <c r="L63" s="41" t="n">
        <v>0</v>
      </c>
      <c r="M63" s="6" t="n">
        <v>0</v>
      </c>
      <c r="N63" s="41" t="n">
        <v>0.0129</v>
      </c>
      <c r="O63" s="6" t="n">
        <v>137164.79</v>
      </c>
      <c r="P63" s="6" t="n">
        <v>379064.79</v>
      </c>
      <c r="Q63" s="6" t="n">
        <v>-0.2</v>
      </c>
      <c r="R63" s="6" t="n">
        <v>379064.59</v>
      </c>
      <c r="S63" s="7" t="n">
        <v>1</v>
      </c>
      <c r="T63" s="40" t="n">
        <v>0</v>
      </c>
      <c r="U63" s="5" t="inlineStr">
        <is>
          <t>Al día</t>
        </is>
      </c>
    </row>
    <row r="64">
      <c r="A64" s="5" t="n">
        <v>60</v>
      </c>
      <c r="B64" s="5" t="inlineStr">
        <is>
          <t>9-C</t>
        </is>
      </c>
      <c r="C64" s="5" t="inlineStr">
        <is>
          <t>TAUIL CARLOS</t>
        </is>
      </c>
      <c r="D64" s="5" t="inlineStr">
        <is>
          <t>Departamento</t>
        </is>
      </c>
      <c r="E64" s="6" t="n">
        <v>249603.6</v>
      </c>
      <c r="F64" s="6" t="n">
        <v>249603.6</v>
      </c>
      <c r="G64" s="6" t="n">
        <v>0</v>
      </c>
      <c r="H64" s="6" t="n">
        <v>0</v>
      </c>
      <c r="I64" s="6" t="n">
        <v>0</v>
      </c>
      <c r="J64" s="41" t="n">
        <v>0.008100000000000001</v>
      </c>
      <c r="K64" s="6" t="n">
        <v>166050</v>
      </c>
      <c r="L64" s="41" t="n">
        <v>0</v>
      </c>
      <c r="M64" s="6" t="n">
        <v>0</v>
      </c>
      <c r="N64" s="41" t="n">
        <v>0.008800000000000001</v>
      </c>
      <c r="O64" s="6" t="n">
        <v>94153.06</v>
      </c>
      <c r="P64" s="6" t="n">
        <v>260203.06</v>
      </c>
      <c r="Q64" s="6" t="n">
        <v>0.54</v>
      </c>
      <c r="R64" s="6" t="n">
        <v>260203.6</v>
      </c>
      <c r="S64" s="7" t="n">
        <v>1</v>
      </c>
      <c r="T64" s="40" t="n">
        <v>0</v>
      </c>
      <c r="U64" s="5" t="inlineStr">
        <is>
          <t>Al día</t>
        </is>
      </c>
    </row>
    <row r="65">
      <c r="A65" s="5" t="n">
        <v>61</v>
      </c>
      <c r="B65" s="5" t="inlineStr">
        <is>
          <t>9-E</t>
        </is>
      </c>
      <c r="C65" s="5" t="inlineStr">
        <is>
          <t>SINGLAR</t>
        </is>
      </c>
      <c r="D65" s="5" t="inlineStr">
        <is>
          <t>Departamento</t>
        </is>
      </c>
      <c r="E65" s="6" t="n">
        <v>234226.61</v>
      </c>
      <c r="F65" s="6" t="n">
        <v>234226.61</v>
      </c>
      <c r="G65" s="6" t="n">
        <v>0</v>
      </c>
      <c r="H65" s="6" t="n">
        <v>0</v>
      </c>
      <c r="I65" s="6" t="n">
        <v>0</v>
      </c>
      <c r="J65" s="41" t="n">
        <v>0.0076</v>
      </c>
      <c r="K65" s="6" t="n">
        <v>155800</v>
      </c>
      <c r="L65" s="41" t="n">
        <v>0</v>
      </c>
      <c r="M65" s="6" t="n">
        <v>0</v>
      </c>
      <c r="N65" s="41" t="n">
        <v>0.0083</v>
      </c>
      <c r="O65" s="6" t="n">
        <v>88344.67999999999</v>
      </c>
      <c r="P65" s="6" t="n">
        <v>244144.68</v>
      </c>
      <c r="Q65" s="6" t="n">
        <v>-0.07000000000000001</v>
      </c>
      <c r="R65" s="6" t="n">
        <v>244144.61</v>
      </c>
      <c r="S65" s="7" t="n">
        <v>1</v>
      </c>
      <c r="T65" s="40" t="n">
        <v>0</v>
      </c>
      <c r="U65" s="5" t="inlineStr">
        <is>
          <t>Al día</t>
        </is>
      </c>
    </row>
    <row r="66">
      <c r="A66" s="5" t="n">
        <v>62</v>
      </c>
      <c r="B66" s="5" t="inlineStr">
        <is>
          <t>9-D</t>
        </is>
      </c>
      <c r="C66" s="5" t="inlineStr">
        <is>
          <t>FRAIRE SANDRA</t>
        </is>
      </c>
      <c r="D66" s="5" t="inlineStr">
        <is>
          <t>Departamento</t>
        </is>
      </c>
      <c r="E66" s="6" t="n">
        <v>234197.62</v>
      </c>
      <c r="F66" s="6" t="n">
        <v>234197.62</v>
      </c>
      <c r="G66" s="6" t="n">
        <v>0</v>
      </c>
      <c r="H66" s="6" t="n">
        <v>0</v>
      </c>
      <c r="I66" s="6" t="n">
        <v>0</v>
      </c>
      <c r="J66" s="41" t="n">
        <v>0.0076</v>
      </c>
      <c r="K66" s="6" t="n">
        <v>155800</v>
      </c>
      <c r="L66" s="41" t="n">
        <v>0</v>
      </c>
      <c r="M66" s="6" t="n">
        <v>0</v>
      </c>
      <c r="N66" s="41" t="n">
        <v>0.0083</v>
      </c>
      <c r="O66" s="6" t="n">
        <v>88344.67999999999</v>
      </c>
      <c r="P66" s="6" t="n">
        <v>244144.68</v>
      </c>
      <c r="Q66" s="6" t="n">
        <v>-0.06</v>
      </c>
      <c r="R66" s="6" t="n">
        <v>244144.62</v>
      </c>
      <c r="S66" s="7" t="n">
        <v>1</v>
      </c>
      <c r="T66" s="40" t="n">
        <v>0</v>
      </c>
      <c r="U66" s="5" t="inlineStr">
        <is>
          <t>Al día</t>
        </is>
      </c>
    </row>
    <row r="67">
      <c r="A67" s="5" t="n">
        <v>63</v>
      </c>
      <c r="B67" s="5" t="inlineStr">
        <is>
          <t>9-F</t>
        </is>
      </c>
      <c r="C67" s="5" t="inlineStr">
        <is>
          <t>GALLEGUILLO EDIT</t>
        </is>
      </c>
      <c r="D67" s="5" t="inlineStr">
        <is>
          <t>Departamento</t>
        </is>
      </c>
      <c r="E67" s="6" t="n">
        <v>258848.63</v>
      </c>
      <c r="F67" s="6" t="n">
        <v>258848.63</v>
      </c>
      <c r="G67" s="6" t="n">
        <v>0</v>
      </c>
      <c r="H67" s="6" t="n">
        <v>0</v>
      </c>
      <c r="I67" s="6" t="n">
        <v>0</v>
      </c>
      <c r="J67" s="41" t="n">
        <v>0.008399999999999999</v>
      </c>
      <c r="K67" s="6" t="n">
        <v>172200</v>
      </c>
      <c r="L67" s="41" t="n">
        <v>0</v>
      </c>
      <c r="M67" s="6" t="n">
        <v>0</v>
      </c>
      <c r="N67" s="41" t="n">
        <v>0.0092</v>
      </c>
      <c r="O67" s="6" t="n">
        <v>97640.22</v>
      </c>
      <c r="P67" s="6" t="n">
        <v>269840.22</v>
      </c>
      <c r="Q67" s="6" t="n">
        <v>0.41</v>
      </c>
      <c r="R67" s="6" t="n">
        <v>269840.63</v>
      </c>
      <c r="S67" s="7" t="n">
        <v>1</v>
      </c>
      <c r="T67" s="40" t="n">
        <v>0</v>
      </c>
      <c r="U67" s="5" t="inlineStr">
        <is>
          <t>Al día</t>
        </is>
      </c>
    </row>
    <row r="68">
      <c r="A68" s="5" t="n">
        <v>64</v>
      </c>
      <c r="B68" s="5" t="inlineStr">
        <is>
          <t>9-G</t>
        </is>
      </c>
      <c r="C68" s="5" t="inlineStr">
        <is>
          <t>BARCONES</t>
        </is>
      </c>
      <c r="D68" s="5" t="inlineStr">
        <is>
          <t>Departamento</t>
        </is>
      </c>
      <c r="E68" s="6" t="n">
        <v>255766.64</v>
      </c>
      <c r="F68" s="6" t="n">
        <v>255766.64</v>
      </c>
      <c r="G68" s="6" t="n">
        <v>0</v>
      </c>
      <c r="H68" s="6" t="n">
        <v>0</v>
      </c>
      <c r="I68" s="6" t="n">
        <v>0</v>
      </c>
      <c r="J68" s="41" t="n">
        <v>0.0083</v>
      </c>
      <c r="K68" s="6" t="n">
        <v>170150</v>
      </c>
      <c r="L68" s="41" t="n">
        <v>0</v>
      </c>
      <c r="M68" s="6" t="n">
        <v>0</v>
      </c>
      <c r="N68" s="41" t="n">
        <v>0.0091</v>
      </c>
      <c r="O68" s="6" t="n">
        <v>96474.3</v>
      </c>
      <c r="P68" s="6" t="n">
        <v>266624.3</v>
      </c>
      <c r="Q68" s="6" t="n">
        <v>0.34</v>
      </c>
      <c r="R68" s="6" t="n">
        <v>266624.64</v>
      </c>
      <c r="S68" s="7" t="n">
        <v>1</v>
      </c>
      <c r="T68" s="40" t="n">
        <v>0</v>
      </c>
      <c r="U68" s="5" t="inlineStr">
        <is>
          <t>Al día</t>
        </is>
      </c>
    </row>
    <row r="69">
      <c r="A69" s="5" t="n">
        <v>65</v>
      </c>
      <c r="B69" s="5" t="inlineStr">
        <is>
          <t>10-B</t>
        </is>
      </c>
      <c r="C69" s="5" t="inlineStr">
        <is>
          <t>LEDEZMA</t>
        </is>
      </c>
      <c r="D69" s="5" t="inlineStr">
        <is>
          <t>Departamento</t>
        </is>
      </c>
      <c r="E69" s="6" t="n">
        <v>366701.65</v>
      </c>
      <c r="F69" s="6" t="n">
        <v>366701.65</v>
      </c>
      <c r="G69" s="6" t="n">
        <v>0</v>
      </c>
      <c r="H69" s="6" t="n">
        <v>0</v>
      </c>
      <c r="I69" s="6" t="n">
        <v>0</v>
      </c>
      <c r="J69" s="41" t="n">
        <v>0.0119</v>
      </c>
      <c r="K69" s="6" t="n">
        <v>243950</v>
      </c>
      <c r="L69" s="41" t="n">
        <v>0</v>
      </c>
      <c r="M69" s="6" t="n">
        <v>0</v>
      </c>
      <c r="N69" s="41" t="n">
        <v>0.013</v>
      </c>
      <c r="O69" s="6" t="n">
        <v>138320.11</v>
      </c>
      <c r="P69" s="6" t="n">
        <v>382270.11</v>
      </c>
      <c r="Q69" s="6" t="n">
        <v>0.54</v>
      </c>
      <c r="R69" s="6" t="n">
        <v>382270.65</v>
      </c>
      <c r="S69" s="7" t="n">
        <v>1</v>
      </c>
      <c r="T69" s="40" t="n">
        <v>0</v>
      </c>
      <c r="U69" s="5" t="inlineStr">
        <is>
          <t>Al día</t>
        </is>
      </c>
    </row>
    <row r="70">
      <c r="A70" s="5" t="n">
        <v>66</v>
      </c>
      <c r="B70" s="5" t="inlineStr">
        <is>
          <t>10-A</t>
        </is>
      </c>
      <c r="C70" s="5" t="inlineStr">
        <is>
          <t>TAUIL JACOBO</t>
        </is>
      </c>
      <c r="D70" s="5" t="inlineStr">
        <is>
          <t>Departamento</t>
        </is>
      </c>
      <c r="E70" s="6" t="n">
        <v>363621.66</v>
      </c>
      <c r="F70" s="6" t="n">
        <v>363621.66</v>
      </c>
      <c r="G70" s="6" t="n">
        <v>0</v>
      </c>
      <c r="H70" s="6" t="n">
        <v>0</v>
      </c>
      <c r="I70" s="6" t="n">
        <v>0</v>
      </c>
      <c r="J70" s="41" t="n">
        <v>0.0118</v>
      </c>
      <c r="K70" s="6" t="n">
        <v>241900</v>
      </c>
      <c r="L70" s="41" t="n">
        <v>0</v>
      </c>
      <c r="M70" s="6" t="n">
        <v>0</v>
      </c>
      <c r="N70" s="41" t="n">
        <v>0.0129</v>
      </c>
      <c r="O70" s="6" t="n">
        <v>137164.79</v>
      </c>
      <c r="P70" s="6" t="n">
        <v>379064.79</v>
      </c>
      <c r="Q70" s="6" t="n">
        <v>-0.13</v>
      </c>
      <c r="R70" s="6" t="n">
        <v>379064.66</v>
      </c>
      <c r="S70" s="7" t="n">
        <v>1</v>
      </c>
      <c r="T70" s="40" t="n">
        <v>0</v>
      </c>
      <c r="U70" s="5" t="inlineStr">
        <is>
          <t>Al día</t>
        </is>
      </c>
    </row>
    <row r="71">
      <c r="A71" s="5" t="n">
        <v>67</v>
      </c>
      <c r="B71" s="5" t="inlineStr">
        <is>
          <t>10-C</t>
        </is>
      </c>
      <c r="C71" s="5" t="inlineStr">
        <is>
          <t>PUGNALONI MARÍA JOSÉ</t>
        </is>
      </c>
      <c r="D71" s="5" t="inlineStr">
        <is>
          <t>Departamento</t>
        </is>
      </c>
      <c r="E71" s="6" t="n">
        <v>249603.67</v>
      </c>
      <c r="F71" s="6" t="n">
        <v>249603.67</v>
      </c>
      <c r="G71" s="6" t="n">
        <v>0</v>
      </c>
      <c r="H71" s="6" t="n">
        <v>0</v>
      </c>
      <c r="I71" s="6" t="n">
        <v>0</v>
      </c>
      <c r="J71" s="41" t="n">
        <v>0.008100000000000001</v>
      </c>
      <c r="K71" s="6" t="n">
        <v>166050</v>
      </c>
      <c r="L71" s="41" t="n">
        <v>0</v>
      </c>
      <c r="M71" s="6" t="n">
        <v>0</v>
      </c>
      <c r="N71" s="41" t="n">
        <v>0.008800000000000001</v>
      </c>
      <c r="O71" s="6" t="n">
        <v>94153.06</v>
      </c>
      <c r="P71" s="6" t="n">
        <v>260203.06</v>
      </c>
      <c r="Q71" s="6" t="n">
        <v>0.61</v>
      </c>
      <c r="R71" s="6" t="n">
        <v>260203.67</v>
      </c>
      <c r="S71" s="7" t="n">
        <v>1</v>
      </c>
      <c r="T71" s="40" t="n">
        <v>0</v>
      </c>
      <c r="U71" s="5" t="inlineStr">
        <is>
          <t>Al día</t>
        </is>
      </c>
    </row>
    <row r="72">
      <c r="A72" s="5" t="n">
        <v>68</v>
      </c>
      <c r="B72" s="5" t="inlineStr">
        <is>
          <t>10-E</t>
        </is>
      </c>
      <c r="C72" s="5" t="inlineStr">
        <is>
          <t>RODRIGUEZ ALEJANDRO</t>
        </is>
      </c>
      <c r="D72" s="5" t="inlineStr">
        <is>
          <t>Departamento</t>
        </is>
      </c>
      <c r="E72" s="6" t="n">
        <v>234197.68</v>
      </c>
      <c r="F72" s="6" t="n">
        <v>234197.68</v>
      </c>
      <c r="G72" s="6" t="n">
        <v>0</v>
      </c>
      <c r="H72" s="6" t="n">
        <v>0</v>
      </c>
      <c r="I72" s="6" t="n">
        <v>0</v>
      </c>
      <c r="J72" s="41" t="n">
        <v>0.0076</v>
      </c>
      <c r="K72" s="6" t="n">
        <v>155800</v>
      </c>
      <c r="L72" s="41" t="n">
        <v>0</v>
      </c>
      <c r="M72" s="6" t="n">
        <v>0</v>
      </c>
      <c r="N72" s="41" t="n">
        <v>0.0083</v>
      </c>
      <c r="O72" s="6" t="n">
        <v>88344.67999999999</v>
      </c>
      <c r="P72" s="6" t="n">
        <v>244144.68</v>
      </c>
      <c r="Q72" s="6" t="n">
        <v>0</v>
      </c>
      <c r="R72" s="6" t="n">
        <v>244144.68</v>
      </c>
      <c r="S72" s="7" t="n">
        <v>1</v>
      </c>
      <c r="T72" s="40" t="n">
        <v>0</v>
      </c>
      <c r="U72" s="5" t="inlineStr">
        <is>
          <t>Al día</t>
        </is>
      </c>
    </row>
    <row r="73">
      <c r="A73" s="5" t="n">
        <v>69</v>
      </c>
      <c r="B73" s="5" t="inlineStr">
        <is>
          <t>10-D</t>
        </is>
      </c>
      <c r="C73" s="5" t="inlineStr">
        <is>
          <t>NASTRO MARIA CARMELA</t>
        </is>
      </c>
      <c r="D73" s="5" t="inlineStr">
        <is>
          <t>Departamento</t>
        </is>
      </c>
      <c r="E73" s="6" t="n">
        <v>234197.69</v>
      </c>
      <c r="F73" s="6" t="n">
        <v>245907.69</v>
      </c>
      <c r="G73" s="6" t="n">
        <v>0</v>
      </c>
      <c r="H73" s="42" t="n">
        <v>-11710</v>
      </c>
      <c r="I73" s="6" t="n">
        <v>0</v>
      </c>
      <c r="J73" s="41" t="n">
        <v>0.0076</v>
      </c>
      <c r="K73" s="6" t="n">
        <v>155800</v>
      </c>
      <c r="L73" s="41" t="n">
        <v>0</v>
      </c>
      <c r="M73" s="6" t="n">
        <v>0</v>
      </c>
      <c r="N73" s="41" t="n">
        <v>0.0083</v>
      </c>
      <c r="O73" s="6" t="n">
        <v>88344.67999999999</v>
      </c>
      <c r="P73" s="6" t="n">
        <v>244144.68</v>
      </c>
      <c r="Q73" s="6" t="n">
        <v>0.01</v>
      </c>
      <c r="R73" s="6" t="n">
        <v>232434.69</v>
      </c>
      <c r="S73" s="7" t="n">
        <v>1.05</v>
      </c>
      <c r="T73" s="40" t="n">
        <v>0</v>
      </c>
      <c r="U73" s="5" t="inlineStr">
        <is>
          <t>Saldo a favor</t>
        </is>
      </c>
    </row>
    <row r="74">
      <c r="A74" s="5" t="n">
        <v>70</v>
      </c>
      <c r="B74" s="5" t="inlineStr">
        <is>
          <t>10-F</t>
        </is>
      </c>
      <c r="C74" s="5" t="inlineStr">
        <is>
          <t>DEL CAST GABRIELA</t>
        </is>
      </c>
      <c r="D74" s="5" t="inlineStr">
        <is>
          <t>Departamento</t>
        </is>
      </c>
      <c r="E74" s="6" t="n">
        <v>258848.7</v>
      </c>
      <c r="F74" s="6" t="n">
        <v>258848.7</v>
      </c>
      <c r="G74" s="6" t="n">
        <v>0</v>
      </c>
      <c r="H74" s="6" t="n">
        <v>0</v>
      </c>
      <c r="I74" s="6" t="n">
        <v>0</v>
      </c>
      <c r="J74" s="41" t="n">
        <v>0.008399999999999999</v>
      </c>
      <c r="K74" s="6" t="n">
        <v>172200</v>
      </c>
      <c r="L74" s="41" t="n">
        <v>0</v>
      </c>
      <c r="M74" s="6" t="n">
        <v>0</v>
      </c>
      <c r="N74" s="41" t="n">
        <v>0.0092</v>
      </c>
      <c r="O74" s="6" t="n">
        <v>97640.22</v>
      </c>
      <c r="P74" s="6" t="n">
        <v>269840.22</v>
      </c>
      <c r="Q74" s="6" t="n">
        <v>0.48</v>
      </c>
      <c r="R74" s="6" t="n">
        <v>269840.7</v>
      </c>
      <c r="S74" s="7" t="n">
        <v>1</v>
      </c>
      <c r="T74" s="40" t="n">
        <v>0</v>
      </c>
      <c r="U74" s="5" t="inlineStr">
        <is>
          <t>Al día</t>
        </is>
      </c>
    </row>
    <row r="75">
      <c r="A75" s="5" t="n">
        <v>71</v>
      </c>
      <c r="B75" s="5" t="inlineStr">
        <is>
          <t>10-G</t>
        </is>
      </c>
      <c r="C75" s="5" t="inlineStr">
        <is>
          <t>ACCETTA</t>
        </is>
      </c>
      <c r="D75" s="5" t="inlineStr">
        <is>
          <t>Departamento</t>
        </is>
      </c>
      <c r="E75" s="6" t="n">
        <v>255766.71</v>
      </c>
      <c r="F75" s="6" t="n">
        <v>255766.71</v>
      </c>
      <c r="G75" s="6" t="n">
        <v>0</v>
      </c>
      <c r="H75" s="6" t="n">
        <v>0</v>
      </c>
      <c r="I75" s="6" t="n">
        <v>0</v>
      </c>
      <c r="J75" s="41" t="n">
        <v>0.0083</v>
      </c>
      <c r="K75" s="6" t="n">
        <v>170150</v>
      </c>
      <c r="L75" s="41" t="n">
        <v>0</v>
      </c>
      <c r="M75" s="6" t="n">
        <v>0</v>
      </c>
      <c r="N75" s="41" t="n">
        <v>0.0091</v>
      </c>
      <c r="O75" s="6" t="n">
        <v>96474.3</v>
      </c>
      <c r="P75" s="6" t="n">
        <v>266624.3</v>
      </c>
      <c r="Q75" s="6" t="n">
        <v>0.41</v>
      </c>
      <c r="R75" s="6" t="n">
        <v>266624.71</v>
      </c>
      <c r="S75" s="7" t="n">
        <v>1</v>
      </c>
      <c r="T75" s="40" t="n">
        <v>0</v>
      </c>
      <c r="U75" s="5" t="inlineStr">
        <is>
          <t>Al día</t>
        </is>
      </c>
    </row>
    <row r="76">
      <c r="A76" s="5" t="n">
        <v>72</v>
      </c>
      <c r="B76" s="5" t="inlineStr">
        <is>
          <t>11-B</t>
        </is>
      </c>
      <c r="C76" s="5" t="inlineStr">
        <is>
          <t>TAVERNA HUGO</t>
        </is>
      </c>
      <c r="D76" s="5" t="inlineStr">
        <is>
          <t>Departamento</t>
        </is>
      </c>
      <c r="E76" s="6" t="n">
        <v>366701.72</v>
      </c>
      <c r="F76" s="6" t="n">
        <v>366701.72</v>
      </c>
      <c r="G76" s="6" t="n">
        <v>0</v>
      </c>
      <c r="H76" s="6" t="n">
        <v>0</v>
      </c>
      <c r="I76" s="6" t="n">
        <v>0</v>
      </c>
      <c r="J76" s="41" t="n">
        <v>0.0119</v>
      </c>
      <c r="K76" s="6" t="n">
        <v>243950</v>
      </c>
      <c r="L76" s="41" t="n">
        <v>0</v>
      </c>
      <c r="M76" s="6" t="n">
        <v>0</v>
      </c>
      <c r="N76" s="41" t="n">
        <v>0.013</v>
      </c>
      <c r="O76" s="6" t="n">
        <v>138320.11</v>
      </c>
      <c r="P76" s="6" t="n">
        <v>382270.11</v>
      </c>
      <c r="Q76" s="6" t="n">
        <v>0.61</v>
      </c>
      <c r="R76" s="6" t="n">
        <v>382270.72</v>
      </c>
      <c r="S76" s="7" t="n">
        <v>1</v>
      </c>
      <c r="T76" s="40" t="n">
        <v>0</v>
      </c>
      <c r="U76" s="5" t="inlineStr">
        <is>
          <t>Al día</t>
        </is>
      </c>
    </row>
    <row r="77">
      <c r="A77" s="5" t="n">
        <v>73</v>
      </c>
      <c r="B77" s="5" t="inlineStr">
        <is>
          <t>11-A</t>
        </is>
      </c>
      <c r="C77" s="5" t="inlineStr">
        <is>
          <t>VARELA MARIA</t>
        </is>
      </c>
      <c r="D77" s="5" t="inlineStr">
        <is>
          <t>Departamento</t>
        </is>
      </c>
      <c r="E77" s="6" t="n">
        <v>363621.73</v>
      </c>
      <c r="F77" s="6" t="n">
        <v>363621.73</v>
      </c>
      <c r="G77" s="6" t="n">
        <v>0</v>
      </c>
      <c r="H77" s="6" t="n">
        <v>0</v>
      </c>
      <c r="I77" s="6" t="n">
        <v>0</v>
      </c>
      <c r="J77" s="41" t="n">
        <v>0.0118</v>
      </c>
      <c r="K77" s="6" t="n">
        <v>241900</v>
      </c>
      <c r="L77" s="41" t="n">
        <v>0</v>
      </c>
      <c r="M77" s="6" t="n">
        <v>0</v>
      </c>
      <c r="N77" s="41" t="n">
        <v>0.0129</v>
      </c>
      <c r="O77" s="6" t="n">
        <v>137164.79</v>
      </c>
      <c r="P77" s="6" t="n">
        <v>379064.79</v>
      </c>
      <c r="Q77" s="6" t="n">
        <v>-0.06</v>
      </c>
      <c r="R77" s="6" t="n">
        <v>379064.73</v>
      </c>
      <c r="S77" s="7" t="n">
        <v>1</v>
      </c>
      <c r="T77" s="40" t="n">
        <v>0</v>
      </c>
      <c r="U77" s="5" t="inlineStr">
        <is>
          <t>Al día</t>
        </is>
      </c>
    </row>
    <row r="78">
      <c r="A78" s="5" t="n">
        <v>74</v>
      </c>
      <c r="B78" s="5" t="inlineStr">
        <is>
          <t>11-C</t>
        </is>
      </c>
      <c r="C78" s="5" t="inlineStr">
        <is>
          <t>VARELA MARIA</t>
        </is>
      </c>
      <c r="D78" s="5" t="inlineStr">
        <is>
          <t>Departamento</t>
        </is>
      </c>
      <c r="E78" s="6" t="n">
        <v>249603.74</v>
      </c>
      <c r="F78" s="6" t="n">
        <v>249603.74</v>
      </c>
      <c r="G78" s="6" t="n">
        <v>0</v>
      </c>
      <c r="H78" s="6" t="n">
        <v>0</v>
      </c>
      <c r="I78" s="6" t="n">
        <v>0</v>
      </c>
      <c r="J78" s="41" t="n">
        <v>0.008100000000000001</v>
      </c>
      <c r="K78" s="6" t="n">
        <v>166050</v>
      </c>
      <c r="L78" s="41" t="n">
        <v>0</v>
      </c>
      <c r="M78" s="6" t="n">
        <v>0</v>
      </c>
      <c r="N78" s="41" t="n">
        <v>0.008800000000000001</v>
      </c>
      <c r="O78" s="6" t="n">
        <v>94153.06</v>
      </c>
      <c r="P78" s="6" t="n">
        <v>260203.06</v>
      </c>
      <c r="Q78" s="6" t="n">
        <v>0.68</v>
      </c>
      <c r="R78" s="6" t="n">
        <v>260203.74</v>
      </c>
      <c r="S78" s="7" t="n">
        <v>1</v>
      </c>
      <c r="T78" s="40" t="n">
        <v>0</v>
      </c>
      <c r="U78" s="5" t="inlineStr">
        <is>
          <t>Al día</t>
        </is>
      </c>
    </row>
    <row r="79">
      <c r="A79" s="5" t="n">
        <v>75</v>
      </c>
      <c r="B79" s="5" t="inlineStr">
        <is>
          <t>11-E</t>
        </is>
      </c>
      <c r="C79" s="5" t="inlineStr">
        <is>
          <t>SIERRO CLAUDIA</t>
        </is>
      </c>
      <c r="D79" s="5" t="inlineStr">
        <is>
          <t>Departamento</t>
        </is>
      </c>
      <c r="E79" s="6" t="n">
        <v>234197.75</v>
      </c>
      <c r="F79" s="6" t="n">
        <v>234197.75</v>
      </c>
      <c r="G79" s="6" t="n">
        <v>0</v>
      </c>
      <c r="H79" s="6" t="n">
        <v>0</v>
      </c>
      <c r="I79" s="6" t="n">
        <v>0</v>
      </c>
      <c r="J79" s="41" t="n">
        <v>0.0076</v>
      </c>
      <c r="K79" s="6" t="n">
        <v>155800</v>
      </c>
      <c r="L79" s="41" t="n">
        <v>0</v>
      </c>
      <c r="M79" s="6" t="n">
        <v>0</v>
      </c>
      <c r="N79" s="41" t="n">
        <v>0.0083</v>
      </c>
      <c r="O79" s="6" t="n">
        <v>88344.67999999999</v>
      </c>
      <c r="P79" s="6" t="n">
        <v>244144.68</v>
      </c>
      <c r="Q79" s="6" t="n">
        <v>0.07000000000000001</v>
      </c>
      <c r="R79" s="6" t="n">
        <v>244144.75</v>
      </c>
      <c r="S79" s="7" t="n">
        <v>1</v>
      </c>
      <c r="T79" s="40" t="n">
        <v>0</v>
      </c>
      <c r="U79" s="5" t="inlineStr">
        <is>
          <t>Al día</t>
        </is>
      </c>
    </row>
    <row r="80">
      <c r="A80" s="5" t="n">
        <v>76</v>
      </c>
      <c r="B80" s="5" t="inlineStr">
        <is>
          <t>11-D</t>
        </is>
      </c>
      <c r="C80" s="5" t="inlineStr">
        <is>
          <t>HERNANDEZ Manuel ramon</t>
        </is>
      </c>
      <c r="D80" s="5" t="inlineStr">
        <is>
          <t>Departamento</t>
        </is>
      </c>
      <c r="E80" s="6" t="n">
        <v>234197.76</v>
      </c>
      <c r="F80" s="6" t="n">
        <v>234197.76</v>
      </c>
      <c r="G80" s="6" t="n">
        <v>0</v>
      </c>
      <c r="H80" s="6" t="n">
        <v>0</v>
      </c>
      <c r="I80" s="6" t="n">
        <v>0</v>
      </c>
      <c r="J80" s="41" t="n">
        <v>0.0076</v>
      </c>
      <c r="K80" s="6" t="n">
        <v>155800</v>
      </c>
      <c r="L80" s="41" t="n">
        <v>0</v>
      </c>
      <c r="M80" s="6" t="n">
        <v>0</v>
      </c>
      <c r="N80" s="41" t="n">
        <v>0.0083</v>
      </c>
      <c r="O80" s="6" t="n">
        <v>88344.67999999999</v>
      </c>
      <c r="P80" s="6" t="n">
        <v>244144.68</v>
      </c>
      <c r="Q80" s="6" t="n">
        <v>0.08</v>
      </c>
      <c r="R80" s="6" t="n">
        <v>244144.76</v>
      </c>
      <c r="S80" s="7" t="n">
        <v>1</v>
      </c>
      <c r="T80" s="40" t="n">
        <v>0</v>
      </c>
      <c r="U80" s="5" t="inlineStr">
        <is>
          <t>Al día</t>
        </is>
      </c>
    </row>
    <row r="81">
      <c r="A81" s="5" t="n">
        <v>77</v>
      </c>
      <c r="B81" s="5" t="inlineStr">
        <is>
          <t>11-F</t>
        </is>
      </c>
      <c r="C81" s="5" t="inlineStr">
        <is>
          <t>TIMMER</t>
        </is>
      </c>
      <c r="D81" s="5" t="inlineStr">
        <is>
          <t>Departamento</t>
        </is>
      </c>
      <c r="E81" s="6" t="n">
        <v>258848.77</v>
      </c>
      <c r="F81" s="6" t="n">
        <v>258848.77</v>
      </c>
      <c r="G81" s="6" t="n">
        <v>0</v>
      </c>
      <c r="H81" s="6" t="n">
        <v>0</v>
      </c>
      <c r="I81" s="6" t="n">
        <v>0</v>
      </c>
      <c r="J81" s="41" t="n">
        <v>0.008399999999999999</v>
      </c>
      <c r="K81" s="6" t="n">
        <v>172200</v>
      </c>
      <c r="L81" s="41" t="n">
        <v>0</v>
      </c>
      <c r="M81" s="6" t="n">
        <v>0</v>
      </c>
      <c r="N81" s="41" t="n">
        <v>0.0092</v>
      </c>
      <c r="O81" s="6" t="n">
        <v>97640.22</v>
      </c>
      <c r="P81" s="6" t="n">
        <v>269840.22</v>
      </c>
      <c r="Q81" s="6" t="n">
        <v>0.55</v>
      </c>
      <c r="R81" s="6" t="n">
        <v>269840.77</v>
      </c>
      <c r="S81" s="7" t="n">
        <v>1</v>
      </c>
      <c r="T81" s="40" t="n">
        <v>0</v>
      </c>
      <c r="U81" s="5" t="inlineStr">
        <is>
          <t>Al día</t>
        </is>
      </c>
    </row>
    <row r="82">
      <c r="A82" s="5" t="n">
        <v>78</v>
      </c>
      <c r="B82" s="5" t="inlineStr">
        <is>
          <t>11-G</t>
        </is>
      </c>
      <c r="C82" s="5" t="inlineStr">
        <is>
          <t>CATTANEO PEDRO</t>
        </is>
      </c>
      <c r="D82" s="5" t="inlineStr">
        <is>
          <t>Departamento</t>
        </is>
      </c>
      <c r="E82" s="6" t="n">
        <v>713253.78</v>
      </c>
      <c r="F82" s="6" t="n">
        <v>350000</v>
      </c>
      <c r="G82" s="6" t="n">
        <v>0</v>
      </c>
      <c r="H82" s="44" t="n">
        <v>363253.78</v>
      </c>
      <c r="I82" s="43" t="n">
        <v>36325.31</v>
      </c>
      <c r="J82" s="41" t="n">
        <v>0.0083</v>
      </c>
      <c r="K82" s="6" t="n">
        <v>170150</v>
      </c>
      <c r="L82" s="41" t="n">
        <v>0</v>
      </c>
      <c r="M82" s="6" t="n">
        <v>0</v>
      </c>
      <c r="N82" s="41" t="n">
        <v>0.0091</v>
      </c>
      <c r="O82" s="6" t="n">
        <v>96474.3</v>
      </c>
      <c r="P82" s="6" t="n">
        <v>266624.3</v>
      </c>
      <c r="Q82" s="6" t="n">
        <v>0.39</v>
      </c>
      <c r="R82" s="6" t="n">
        <v>666203.78</v>
      </c>
      <c r="S82" s="7" t="n">
        <v>0.4907</v>
      </c>
      <c r="T82" s="40" t="n">
        <v>1.36</v>
      </c>
      <c r="U82" s="5" t="inlineStr">
        <is>
          <t>Moroso - pago parcial</t>
        </is>
      </c>
    </row>
    <row r="83">
      <c r="A83" s="5" t="n">
        <v>79</v>
      </c>
      <c r="B83" s="5" t="inlineStr">
        <is>
          <t>12-B</t>
        </is>
      </c>
      <c r="C83" s="5" t="inlineStr">
        <is>
          <t>LOPEZ ARIAS</t>
        </is>
      </c>
      <c r="D83" s="5" t="inlineStr">
        <is>
          <t>Departamento</t>
        </is>
      </c>
      <c r="E83" s="6" t="n">
        <v>326588.79</v>
      </c>
      <c r="F83" s="6" t="n">
        <v>326588.79</v>
      </c>
      <c r="G83" s="6" t="n">
        <v>0</v>
      </c>
      <c r="H83" s="6" t="n">
        <v>0</v>
      </c>
      <c r="I83" s="6" t="n">
        <v>0</v>
      </c>
      <c r="J83" s="41" t="n">
        <v>0.0119</v>
      </c>
      <c r="K83" s="6" t="n">
        <v>243950</v>
      </c>
      <c r="L83" s="41" t="n">
        <v>0</v>
      </c>
      <c r="M83" s="6" t="n">
        <v>0</v>
      </c>
      <c r="N83" s="41" t="n">
        <v>0.013</v>
      </c>
      <c r="O83" s="6" t="n">
        <v>138320.11</v>
      </c>
      <c r="P83" s="6" t="n">
        <v>382270.11</v>
      </c>
      <c r="Q83" s="6" t="n">
        <v>0.68</v>
      </c>
      <c r="R83" s="6" t="n">
        <v>382270.79</v>
      </c>
      <c r="S83" s="7" t="n">
        <v>1</v>
      </c>
      <c r="T83" s="40" t="n">
        <v>0</v>
      </c>
      <c r="U83" s="5" t="inlineStr">
        <is>
          <t>Al día</t>
        </is>
      </c>
    </row>
    <row r="84">
      <c r="A84" s="5" t="n">
        <v>80</v>
      </c>
      <c r="B84" s="5" t="inlineStr">
        <is>
          <t>12-A</t>
        </is>
      </c>
      <c r="C84" s="5" t="inlineStr">
        <is>
          <t>VERCESI Liliana</t>
        </is>
      </c>
      <c r="D84" s="5" t="inlineStr">
        <is>
          <t>Departamento</t>
        </is>
      </c>
      <c r="E84" s="6" t="n">
        <v>363621.8</v>
      </c>
      <c r="F84" s="6" t="n">
        <v>363621.8</v>
      </c>
      <c r="G84" s="6" t="n">
        <v>0</v>
      </c>
      <c r="H84" s="6" t="n">
        <v>0</v>
      </c>
      <c r="I84" s="6" t="n">
        <v>0</v>
      </c>
      <c r="J84" s="41" t="n">
        <v>0.0118</v>
      </c>
      <c r="K84" s="6" t="n">
        <v>241900</v>
      </c>
      <c r="L84" s="41" t="n">
        <v>0</v>
      </c>
      <c r="M84" s="6" t="n">
        <v>0</v>
      </c>
      <c r="N84" s="41" t="n">
        <v>0.0129</v>
      </c>
      <c r="O84" s="6" t="n">
        <v>137164.79</v>
      </c>
      <c r="P84" s="6" t="n">
        <v>379064.79</v>
      </c>
      <c r="Q84" s="6" t="n">
        <v>0.01</v>
      </c>
      <c r="R84" s="6" t="n">
        <v>379064.8</v>
      </c>
      <c r="S84" s="7" t="n">
        <v>1</v>
      </c>
      <c r="T84" s="40" t="n">
        <v>0</v>
      </c>
      <c r="U84" s="5" t="inlineStr">
        <is>
          <t>Al día</t>
        </is>
      </c>
    </row>
    <row r="85">
      <c r="A85" s="5" t="n">
        <v>81</v>
      </c>
      <c r="B85" s="5" t="inlineStr">
        <is>
          <t>12-C</t>
        </is>
      </c>
      <c r="C85" s="5" t="inlineStr">
        <is>
          <t>LORES CARLOTA</t>
        </is>
      </c>
      <c r="D85" s="5" t="inlineStr">
        <is>
          <t>Departamento</t>
        </is>
      </c>
      <c r="E85" s="6" t="n">
        <v>437530.81</v>
      </c>
      <c r="F85" s="6" t="n">
        <v>437530.81</v>
      </c>
      <c r="G85" s="6" t="n">
        <v>0</v>
      </c>
      <c r="H85" s="6" t="n">
        <v>0</v>
      </c>
      <c r="I85" s="6" t="n">
        <v>0</v>
      </c>
      <c r="J85" s="41" t="n">
        <v>0.008100000000000001</v>
      </c>
      <c r="K85" s="6" t="n">
        <v>166050</v>
      </c>
      <c r="L85" s="41" t="n">
        <v>0</v>
      </c>
      <c r="M85" s="6" t="n">
        <v>0</v>
      </c>
      <c r="N85" s="41" t="n">
        <v>0.008800000000000001</v>
      </c>
      <c r="O85" s="6" t="n">
        <v>94153.06</v>
      </c>
      <c r="P85" s="6" t="n">
        <v>260203.06</v>
      </c>
      <c r="Q85" s="6" t="n">
        <v>0.75</v>
      </c>
      <c r="R85" s="6" t="n">
        <v>260203.81</v>
      </c>
      <c r="S85" s="7" t="n">
        <v>1</v>
      </c>
      <c r="T85" s="40" t="n">
        <v>0</v>
      </c>
      <c r="U85" s="5" t="inlineStr">
        <is>
          <t>Al día</t>
        </is>
      </c>
    </row>
    <row r="86">
      <c r="A86" s="5" t="n">
        <v>82</v>
      </c>
      <c r="B86" s="5" t="inlineStr">
        <is>
          <t>12-E</t>
        </is>
      </c>
      <c r="C86" s="5" t="inlineStr">
        <is>
          <t>LIPARI JUAN</t>
        </is>
      </c>
      <c r="D86" s="5" t="inlineStr">
        <is>
          <t>Departamento</t>
        </is>
      </c>
      <c r="E86" s="6" t="n">
        <v>234197.82</v>
      </c>
      <c r="F86" s="6" t="n">
        <v>234197.82</v>
      </c>
      <c r="G86" s="6" t="n">
        <v>0</v>
      </c>
      <c r="H86" s="6" t="n">
        <v>0</v>
      </c>
      <c r="I86" s="6" t="n">
        <v>0</v>
      </c>
      <c r="J86" s="41" t="n">
        <v>0.0076</v>
      </c>
      <c r="K86" s="6" t="n">
        <v>155800</v>
      </c>
      <c r="L86" s="41" t="n">
        <v>0</v>
      </c>
      <c r="M86" s="6" t="n">
        <v>0</v>
      </c>
      <c r="N86" s="41" t="n">
        <v>0.0083</v>
      </c>
      <c r="O86" s="6" t="n">
        <v>88344.67999999999</v>
      </c>
      <c r="P86" s="6" t="n">
        <v>244144.68</v>
      </c>
      <c r="Q86" s="6" t="n">
        <v>0.14</v>
      </c>
      <c r="R86" s="6" t="n">
        <v>244144.82</v>
      </c>
      <c r="S86" s="7" t="n">
        <v>1</v>
      </c>
      <c r="T86" s="40" t="n">
        <v>0</v>
      </c>
      <c r="U86" s="5" t="inlineStr">
        <is>
          <t>Al día</t>
        </is>
      </c>
    </row>
    <row r="87">
      <c r="A87" s="5" t="n">
        <v>83</v>
      </c>
      <c r="B87" s="5" t="inlineStr">
        <is>
          <t>12-D</t>
        </is>
      </c>
      <c r="C87" s="5" t="inlineStr">
        <is>
          <t>SUBIAR PAULA VALERIA</t>
        </is>
      </c>
      <c r="D87" s="5" t="inlineStr">
        <is>
          <t>Departamento</t>
        </is>
      </c>
      <c r="E87" s="6" t="n">
        <v>234197.83</v>
      </c>
      <c r="F87" s="6" t="n">
        <v>234197.83</v>
      </c>
      <c r="G87" s="6" t="n">
        <v>0</v>
      </c>
      <c r="H87" s="6" t="n">
        <v>0</v>
      </c>
      <c r="I87" s="6" t="n">
        <v>0</v>
      </c>
      <c r="J87" s="41" t="n">
        <v>0.0076</v>
      </c>
      <c r="K87" s="6" t="n">
        <v>155800</v>
      </c>
      <c r="L87" s="41" t="n">
        <v>0</v>
      </c>
      <c r="M87" s="6" t="n">
        <v>0</v>
      </c>
      <c r="N87" s="41" t="n">
        <v>0.0083</v>
      </c>
      <c r="O87" s="6" t="n">
        <v>88344.67999999999</v>
      </c>
      <c r="P87" s="6" t="n">
        <v>244144.68</v>
      </c>
      <c r="Q87" s="6" t="n">
        <v>0.15</v>
      </c>
      <c r="R87" s="6" t="n">
        <v>244144.83</v>
      </c>
      <c r="S87" s="7" t="n">
        <v>1</v>
      </c>
      <c r="T87" s="40" t="n">
        <v>0</v>
      </c>
      <c r="U87" s="5" t="inlineStr">
        <is>
          <t>Al día</t>
        </is>
      </c>
    </row>
    <row r="88">
      <c r="A88" s="5" t="n">
        <v>84</v>
      </c>
      <c r="B88" s="5" t="inlineStr">
        <is>
          <t>12-F</t>
        </is>
      </c>
      <c r="C88" s="5" t="inlineStr">
        <is>
          <t>PALOMBO ADA</t>
        </is>
      </c>
      <c r="D88" s="5" t="inlineStr">
        <is>
          <t>Departamento</t>
        </is>
      </c>
      <c r="E88" s="6" t="n">
        <v>258848.84</v>
      </c>
      <c r="F88" s="6" t="n">
        <v>258848.84</v>
      </c>
      <c r="G88" s="6" t="n">
        <v>0</v>
      </c>
      <c r="H88" s="6" t="n">
        <v>0</v>
      </c>
      <c r="I88" s="6" t="n">
        <v>0</v>
      </c>
      <c r="J88" s="41" t="n">
        <v>0.008399999999999999</v>
      </c>
      <c r="K88" s="6" t="n">
        <v>172200</v>
      </c>
      <c r="L88" s="41" t="n">
        <v>0</v>
      </c>
      <c r="M88" s="6" t="n">
        <v>0</v>
      </c>
      <c r="N88" s="41" t="n">
        <v>0.0092</v>
      </c>
      <c r="O88" s="6" t="n">
        <v>97640.22</v>
      </c>
      <c r="P88" s="6" t="n">
        <v>269840.22</v>
      </c>
      <c r="Q88" s="6" t="n">
        <v>0.62</v>
      </c>
      <c r="R88" s="6" t="n">
        <v>269840.84</v>
      </c>
      <c r="S88" s="7" t="n">
        <v>1</v>
      </c>
      <c r="T88" s="40" t="n">
        <v>0</v>
      </c>
      <c r="U88" s="5" t="inlineStr">
        <is>
          <t>Al día</t>
        </is>
      </c>
    </row>
    <row r="89">
      <c r="A89" s="5" t="n">
        <v>85</v>
      </c>
      <c r="B89" s="5" t="inlineStr">
        <is>
          <t>12-G</t>
        </is>
      </c>
      <c r="C89" s="5" t="inlineStr">
        <is>
          <t>DEL CASTIL MARTIN</t>
        </is>
      </c>
      <c r="D89" s="5" t="inlineStr">
        <is>
          <t>Departamento</t>
        </is>
      </c>
      <c r="E89" s="6" t="n">
        <v>255766.85</v>
      </c>
      <c r="F89" s="6" t="n">
        <v>255766.85</v>
      </c>
      <c r="G89" s="6" t="n">
        <v>0</v>
      </c>
      <c r="H89" s="6" t="n">
        <v>0</v>
      </c>
      <c r="I89" s="6" t="n">
        <v>0</v>
      </c>
      <c r="J89" s="41" t="n">
        <v>0.0083</v>
      </c>
      <c r="K89" s="6" t="n">
        <v>170150</v>
      </c>
      <c r="L89" s="41" t="n">
        <v>0</v>
      </c>
      <c r="M89" s="6" t="n">
        <v>0</v>
      </c>
      <c r="N89" s="41" t="n">
        <v>0.0091</v>
      </c>
      <c r="O89" s="6" t="n">
        <v>96474.3</v>
      </c>
      <c r="P89" s="6" t="n">
        <v>266624.3</v>
      </c>
      <c r="Q89" s="6" t="n">
        <v>0.55</v>
      </c>
      <c r="R89" s="6" t="n">
        <v>266624.85</v>
      </c>
      <c r="S89" s="7" t="n">
        <v>1</v>
      </c>
      <c r="T89" s="40" t="n">
        <v>0</v>
      </c>
      <c r="U89" s="5" t="inlineStr">
        <is>
          <t>Al día</t>
        </is>
      </c>
    </row>
    <row r="90">
      <c r="A90" s="5" t="n">
        <v>86</v>
      </c>
      <c r="B90" s="5" t="inlineStr">
        <is>
          <t>13-B</t>
        </is>
      </c>
      <c r="C90" s="5" t="inlineStr">
        <is>
          <t>ACOSTA ROSANA</t>
        </is>
      </c>
      <c r="D90" s="5" t="inlineStr">
        <is>
          <t>Departamento</t>
        </is>
      </c>
      <c r="E90" s="6" t="n">
        <v>-421815.14</v>
      </c>
      <c r="F90" s="6" t="n">
        <v>0</v>
      </c>
      <c r="G90" s="6" t="n">
        <v>0</v>
      </c>
      <c r="H90" s="42" t="n">
        <v>-421815.14</v>
      </c>
      <c r="I90" s="6" t="n">
        <v>0</v>
      </c>
      <c r="J90" s="41" t="n">
        <v>0.0249</v>
      </c>
      <c r="K90" s="6" t="n">
        <v>510450</v>
      </c>
      <c r="L90" s="41" t="n">
        <v>0</v>
      </c>
      <c r="M90" s="6" t="n">
        <v>0</v>
      </c>
      <c r="N90" s="41" t="n">
        <v>0.0273</v>
      </c>
      <c r="O90" s="6" t="n">
        <v>289433.5</v>
      </c>
      <c r="P90" s="6" t="n">
        <v>799883.5</v>
      </c>
      <c r="Q90" s="6" t="n">
        <v>0.5</v>
      </c>
      <c r="R90" s="6" t="n">
        <v>378068.86</v>
      </c>
      <c r="S90" s="7" t="n"/>
      <c r="T90" s="40" t="n">
        <v>0</v>
      </c>
      <c r="U90" s="5" t="inlineStr">
        <is>
          <t>Saldo a favor</t>
        </is>
      </c>
    </row>
    <row r="91">
      <c r="A91" s="5" t="n">
        <v>87</v>
      </c>
      <c r="B91" s="5" t="inlineStr">
        <is>
          <t>13-A</t>
        </is>
      </c>
      <c r="C91" s="5" t="inlineStr">
        <is>
          <t>TASSARA MARIA ANA</t>
        </is>
      </c>
      <c r="D91" s="5" t="inlineStr">
        <is>
          <t>Departamento</t>
        </is>
      </c>
      <c r="E91" s="6" t="n">
        <v>754973.87</v>
      </c>
      <c r="F91" s="6" t="n">
        <v>754973.87</v>
      </c>
      <c r="G91" s="6" t="n">
        <v>0</v>
      </c>
      <c r="H91" s="6" t="n">
        <v>0</v>
      </c>
      <c r="I91" s="6" t="n">
        <v>0</v>
      </c>
      <c r="J91" s="41" t="n">
        <v>0.0245</v>
      </c>
      <c r="K91" s="6" t="n">
        <v>502250</v>
      </c>
      <c r="L91" s="41" t="n">
        <v>0</v>
      </c>
      <c r="M91" s="6" t="n">
        <v>0</v>
      </c>
      <c r="N91" s="41" t="n">
        <v>0.0268</v>
      </c>
      <c r="O91" s="6" t="n">
        <v>284780.43</v>
      </c>
      <c r="P91" s="6" t="n">
        <v>787030.4300000001</v>
      </c>
      <c r="Q91" s="6" t="n">
        <v>0.44</v>
      </c>
      <c r="R91" s="6" t="n">
        <v>787030.87</v>
      </c>
      <c r="S91" s="7" t="n">
        <v>1</v>
      </c>
      <c r="T91" s="40" t="n">
        <v>0</v>
      </c>
      <c r="U91" s="5" t="inlineStr">
        <is>
          <t>Al día</t>
        </is>
      </c>
    </row>
    <row r="92">
      <c r="A92" s="5" t="n">
        <v>88</v>
      </c>
      <c r="B92" s="5" t="inlineStr">
        <is>
          <t>13-E</t>
        </is>
      </c>
      <c r="C92" s="5" t="inlineStr">
        <is>
          <t>MIRANDA</t>
        </is>
      </c>
      <c r="D92" s="5" t="inlineStr">
        <is>
          <t>Departamento</t>
        </is>
      </c>
      <c r="E92" s="6" t="n">
        <v>234197.88</v>
      </c>
      <c r="F92" s="6" t="n">
        <v>234197.88</v>
      </c>
      <c r="G92" s="6" t="n">
        <v>0</v>
      </c>
      <c r="H92" s="6" t="n">
        <v>0</v>
      </c>
      <c r="I92" s="6" t="n">
        <v>0</v>
      </c>
      <c r="J92" s="41" t="n">
        <v>0.0076</v>
      </c>
      <c r="K92" s="6" t="n">
        <v>155800</v>
      </c>
      <c r="L92" s="41" t="n">
        <v>0</v>
      </c>
      <c r="M92" s="6" t="n">
        <v>0</v>
      </c>
      <c r="N92" s="41" t="n">
        <v>0.0083</v>
      </c>
      <c r="O92" s="6" t="n">
        <v>88344.67999999999</v>
      </c>
      <c r="P92" s="6" t="n">
        <v>244144.68</v>
      </c>
      <c r="Q92" s="6" t="n">
        <v>0.2</v>
      </c>
      <c r="R92" s="6" t="n">
        <v>244144.88</v>
      </c>
      <c r="S92" s="7" t="n">
        <v>1</v>
      </c>
      <c r="T92" s="40" t="n">
        <v>0</v>
      </c>
      <c r="U92" s="5" t="inlineStr">
        <is>
          <t>Al día</t>
        </is>
      </c>
    </row>
    <row r="93">
      <c r="A93" s="5" t="n">
        <v>89</v>
      </c>
      <c r="B93" s="5" t="inlineStr">
        <is>
          <t>13-D</t>
        </is>
      </c>
      <c r="C93" s="5" t="inlineStr">
        <is>
          <t>IRRAZABAL MARIANA Y EMILIANO</t>
        </is>
      </c>
      <c r="D93" s="5" t="inlineStr">
        <is>
          <t>Departamento</t>
        </is>
      </c>
      <c r="E93" s="6" t="n">
        <v>234094.89</v>
      </c>
      <c r="F93" s="6" t="n">
        <v>234094.89</v>
      </c>
      <c r="G93" s="6" t="n">
        <v>0</v>
      </c>
      <c r="H93" s="6" t="n">
        <v>0</v>
      </c>
      <c r="I93" s="6" t="n">
        <v>0</v>
      </c>
      <c r="J93" s="41" t="n">
        <v>0.0076</v>
      </c>
      <c r="K93" s="6" t="n">
        <v>155800</v>
      </c>
      <c r="L93" s="41" t="n">
        <v>0</v>
      </c>
      <c r="M93" s="6" t="n">
        <v>0</v>
      </c>
      <c r="N93" s="41" t="n">
        <v>0.0083</v>
      </c>
      <c r="O93" s="6" t="n">
        <v>88344.67999999999</v>
      </c>
      <c r="P93" s="6" t="n">
        <v>244144.68</v>
      </c>
      <c r="Q93" s="6" t="n">
        <v>0.21</v>
      </c>
      <c r="R93" s="6" t="n">
        <v>244144.89</v>
      </c>
      <c r="S93" s="7" t="n">
        <v>1</v>
      </c>
      <c r="T93" s="40" t="n">
        <v>0</v>
      </c>
      <c r="U93" s="5" t="inlineStr">
        <is>
          <t>Al día</t>
        </is>
      </c>
    </row>
    <row r="94">
      <c r="A94" s="5" t="n">
        <v>90</v>
      </c>
      <c r="B94" s="5" t="inlineStr">
        <is>
          <t>13-F</t>
        </is>
      </c>
      <c r="C94" s="5" t="inlineStr">
        <is>
          <t>TORRESI RUBENS</t>
        </is>
      </c>
      <c r="D94" s="5" t="inlineStr">
        <is>
          <t>Departamento</t>
        </is>
      </c>
      <c r="E94" s="6" t="n">
        <v>258848.9</v>
      </c>
      <c r="F94" s="6" t="n">
        <v>258848.9</v>
      </c>
      <c r="G94" s="6" t="n">
        <v>0</v>
      </c>
      <c r="H94" s="6" t="n">
        <v>0</v>
      </c>
      <c r="I94" s="6" t="n">
        <v>0</v>
      </c>
      <c r="J94" s="41" t="n">
        <v>0.008399999999999999</v>
      </c>
      <c r="K94" s="6" t="n">
        <v>172200</v>
      </c>
      <c r="L94" s="41" t="n">
        <v>0</v>
      </c>
      <c r="M94" s="6" t="n">
        <v>0</v>
      </c>
      <c r="N94" s="41" t="n">
        <v>0.0092</v>
      </c>
      <c r="O94" s="6" t="n">
        <v>97640.22</v>
      </c>
      <c r="P94" s="6" t="n">
        <v>269840.22</v>
      </c>
      <c r="Q94" s="6" t="n">
        <v>0.68</v>
      </c>
      <c r="R94" s="6" t="n">
        <v>269840.9</v>
      </c>
      <c r="S94" s="7" t="n">
        <v>1</v>
      </c>
      <c r="T94" s="40" t="n">
        <v>0</v>
      </c>
      <c r="U94" s="5" t="inlineStr">
        <is>
          <t>Al día</t>
        </is>
      </c>
    </row>
    <row r="95">
      <c r="A95" s="5" t="n">
        <v>91</v>
      </c>
      <c r="B95" s="5" t="inlineStr">
        <is>
          <t>13-G</t>
        </is>
      </c>
      <c r="C95" s="5" t="inlineStr">
        <is>
          <t>MOLINI LAURA MARIA</t>
        </is>
      </c>
      <c r="D95" s="5" t="inlineStr">
        <is>
          <t>Departamento</t>
        </is>
      </c>
      <c r="E95" s="6" t="n">
        <v>255765.91</v>
      </c>
      <c r="F95" s="6" t="n">
        <v>255766</v>
      </c>
      <c r="G95" s="6" t="n">
        <v>0</v>
      </c>
      <c r="H95" s="42" t="n">
        <v>-0.09</v>
      </c>
      <c r="I95" s="6" t="n">
        <v>0</v>
      </c>
      <c r="J95" s="41" t="n">
        <v>0.0083</v>
      </c>
      <c r="K95" s="6" t="n">
        <v>170150</v>
      </c>
      <c r="L95" s="41" t="n">
        <v>0</v>
      </c>
      <c r="M95" s="6" t="n">
        <v>0</v>
      </c>
      <c r="N95" s="41" t="n">
        <v>0.0091</v>
      </c>
      <c r="O95" s="6" t="n">
        <v>96474.3</v>
      </c>
      <c r="P95" s="6" t="n">
        <v>266624.3</v>
      </c>
      <c r="Q95" s="6" t="n">
        <v>0.7</v>
      </c>
      <c r="R95" s="6" t="n">
        <v>266624.91</v>
      </c>
      <c r="S95" s="7" t="n">
        <v>1</v>
      </c>
      <c r="T95" s="40" t="n">
        <v>0</v>
      </c>
      <c r="U95" s="5" t="inlineStr">
        <is>
          <t>Saldo a favor</t>
        </is>
      </c>
    </row>
    <row r="96">
      <c r="A96" s="5" t="n">
        <v>92</v>
      </c>
      <c r="B96" s="5" t="inlineStr">
        <is>
          <t>14-E</t>
        </is>
      </c>
      <c r="C96" s="5" t="inlineStr">
        <is>
          <t>CASOLA ALEJANDRO</t>
        </is>
      </c>
      <c r="D96" s="5" t="inlineStr">
        <is>
          <t>Departamento</t>
        </is>
      </c>
      <c r="E96" s="6" t="n">
        <v>234197.92</v>
      </c>
      <c r="F96" s="6" t="n">
        <v>234197.92</v>
      </c>
      <c r="G96" s="6" t="n">
        <v>0</v>
      </c>
      <c r="H96" s="6" t="n">
        <v>0</v>
      </c>
      <c r="I96" s="6" t="n">
        <v>0</v>
      </c>
      <c r="J96" s="41" t="n">
        <v>0.0076</v>
      </c>
      <c r="K96" s="6" t="n">
        <v>155800</v>
      </c>
      <c r="L96" s="41" t="n">
        <v>0</v>
      </c>
      <c r="M96" s="6" t="n">
        <v>0</v>
      </c>
      <c r="N96" s="41" t="n">
        <v>0.0083</v>
      </c>
      <c r="O96" s="6" t="n">
        <v>88344.67999999999</v>
      </c>
      <c r="P96" s="6" t="n">
        <v>244144.68</v>
      </c>
      <c r="Q96" s="6" t="n">
        <v>0.24</v>
      </c>
      <c r="R96" s="6" t="n">
        <v>244144.92</v>
      </c>
      <c r="S96" s="7" t="n">
        <v>1</v>
      </c>
      <c r="T96" s="40" t="n">
        <v>0</v>
      </c>
      <c r="U96" s="5" t="inlineStr">
        <is>
          <t>Al día</t>
        </is>
      </c>
    </row>
    <row r="97">
      <c r="A97" s="5" t="n">
        <v>93</v>
      </c>
      <c r="B97" s="5" t="inlineStr">
        <is>
          <t>14-D</t>
        </is>
      </c>
      <c r="C97" s="5" t="inlineStr">
        <is>
          <t>BICHARA ALFREDO</t>
        </is>
      </c>
      <c r="D97" s="5" t="inlineStr">
        <is>
          <t>Departamento</t>
        </is>
      </c>
      <c r="E97" s="6" t="n">
        <v>234197.93</v>
      </c>
      <c r="F97" s="6" t="n">
        <v>234197.93</v>
      </c>
      <c r="G97" s="6" t="n">
        <v>0</v>
      </c>
      <c r="H97" s="6" t="n">
        <v>0</v>
      </c>
      <c r="I97" s="6" t="n">
        <v>0</v>
      </c>
      <c r="J97" s="41" t="n">
        <v>0.0076</v>
      </c>
      <c r="K97" s="6" t="n">
        <v>155800</v>
      </c>
      <c r="L97" s="41" t="n">
        <v>0</v>
      </c>
      <c r="M97" s="6" t="n">
        <v>0</v>
      </c>
      <c r="N97" s="41" t="n">
        <v>0.0083</v>
      </c>
      <c r="O97" s="6" t="n">
        <v>88344.67999999999</v>
      </c>
      <c r="P97" s="6" t="n">
        <v>244144.68</v>
      </c>
      <c r="Q97" s="6" t="n">
        <v>0.25</v>
      </c>
      <c r="R97" s="6" t="n">
        <v>244144.93</v>
      </c>
      <c r="S97" s="7" t="n">
        <v>1</v>
      </c>
      <c r="T97" s="40" t="n">
        <v>0</v>
      </c>
      <c r="U97" s="5" t="inlineStr">
        <is>
          <t>Al día</t>
        </is>
      </c>
    </row>
    <row r="98">
      <c r="A98" s="5" t="n">
        <v>94</v>
      </c>
      <c r="B98" s="5" t="inlineStr">
        <is>
          <t>14-F</t>
        </is>
      </c>
      <c r="C98" s="5" t="inlineStr">
        <is>
          <t>CARRO</t>
        </is>
      </c>
      <c r="D98" s="5" t="inlineStr">
        <is>
          <t>Departamento</t>
        </is>
      </c>
      <c r="E98" s="6" t="n">
        <v>258848.94</v>
      </c>
      <c r="F98" s="6" t="n">
        <v>258848.94</v>
      </c>
      <c r="G98" s="6" t="n">
        <v>0</v>
      </c>
      <c r="H98" s="6" t="n">
        <v>0</v>
      </c>
      <c r="I98" s="6" t="n">
        <v>0</v>
      </c>
      <c r="J98" s="41" t="n">
        <v>0.008399999999999999</v>
      </c>
      <c r="K98" s="6" t="n">
        <v>172200</v>
      </c>
      <c r="L98" s="41" t="n">
        <v>0</v>
      </c>
      <c r="M98" s="6" t="n">
        <v>0</v>
      </c>
      <c r="N98" s="41" t="n">
        <v>0.0092</v>
      </c>
      <c r="O98" s="6" t="n">
        <v>97640.22</v>
      </c>
      <c r="P98" s="6" t="n">
        <v>269840.22</v>
      </c>
      <c r="Q98" s="6" t="n">
        <v>0.72</v>
      </c>
      <c r="R98" s="6" t="n">
        <v>269840.94</v>
      </c>
      <c r="S98" s="7" t="n">
        <v>1</v>
      </c>
      <c r="T98" s="40" t="n">
        <v>0</v>
      </c>
      <c r="U98" s="5" t="inlineStr">
        <is>
          <t>Al día</t>
        </is>
      </c>
    </row>
    <row r="99">
      <c r="A99" s="5" t="n">
        <v>95</v>
      </c>
      <c r="B99" s="5" t="inlineStr">
        <is>
          <t>14-G</t>
        </is>
      </c>
      <c r="C99" s="5" t="inlineStr">
        <is>
          <t>FORTUNATO CECILIA</t>
        </is>
      </c>
      <c r="D99" s="5" t="inlineStr">
        <is>
          <t>Departamento</t>
        </is>
      </c>
      <c r="E99" s="6" t="n">
        <v>255766.95</v>
      </c>
      <c r="F99" s="6" t="n">
        <v>255766.95</v>
      </c>
      <c r="G99" s="6" t="n">
        <v>0</v>
      </c>
      <c r="H99" s="6" t="n">
        <v>0</v>
      </c>
      <c r="I99" s="43" t="n">
        <v>13427.67</v>
      </c>
      <c r="J99" s="41" t="n">
        <v>0.0083</v>
      </c>
      <c r="K99" s="6" t="n">
        <v>170150</v>
      </c>
      <c r="L99" s="41" t="n">
        <v>0</v>
      </c>
      <c r="M99" s="6" t="n">
        <v>0</v>
      </c>
      <c r="N99" s="41" t="n">
        <v>0.0091</v>
      </c>
      <c r="O99" s="6" t="n">
        <v>96474.3</v>
      </c>
      <c r="P99" s="6" t="n">
        <v>266624.3</v>
      </c>
      <c r="Q99" s="6" t="n">
        <v>-0.02</v>
      </c>
      <c r="R99" s="6" t="n">
        <v>280051.95</v>
      </c>
      <c r="S99" s="7" t="n">
        <v>1</v>
      </c>
      <c r="T99" s="40" t="n">
        <v>0</v>
      </c>
      <c r="U99" s="5" t="inlineStr">
        <is>
          <t>Al día - pagó fuera de término (recargo)</t>
        </is>
      </c>
    </row>
    <row r="100">
      <c r="A100" s="5" t="n">
        <v>201</v>
      </c>
      <c r="B100" s="5" t="inlineStr">
        <is>
          <t>UC-1</t>
        </is>
      </c>
      <c r="C100" s="5" t="inlineStr">
        <is>
          <t>DEL VALLE</t>
        </is>
      </c>
      <c r="D100" s="5" t="inlineStr">
        <is>
          <t>Cochera</t>
        </is>
      </c>
      <c r="E100" s="6" t="n">
        <v>1425249.01</v>
      </c>
      <c r="F100" s="6" t="n">
        <v>0</v>
      </c>
      <c r="G100" s="6" t="n">
        <v>0</v>
      </c>
      <c r="H100" s="38" t="n">
        <v>1425249.01</v>
      </c>
      <c r="I100" s="43" t="n">
        <v>102971.68</v>
      </c>
      <c r="J100" s="41" t="n">
        <v>0.0042</v>
      </c>
      <c r="K100" s="6" t="n">
        <v>86100</v>
      </c>
      <c r="L100" s="41" t="n">
        <v>0.0476</v>
      </c>
      <c r="M100" s="6" t="n">
        <v>27972.19</v>
      </c>
      <c r="N100" s="41" t="n">
        <v>0</v>
      </c>
      <c r="O100" s="6" t="n">
        <v>0</v>
      </c>
      <c r="P100" s="6" t="n">
        <v>114072.19</v>
      </c>
      <c r="Q100" s="6" t="n">
        <v>1.13</v>
      </c>
      <c r="R100" s="6" t="n">
        <v>1642294.01</v>
      </c>
      <c r="S100" s="7" t="n">
        <v>0</v>
      </c>
      <c r="T100" s="40" t="n">
        <v>12.49</v>
      </c>
      <c r="U100" s="5" t="inlineStr">
        <is>
          <t>Moroso - sin pago en el mes</t>
        </is>
      </c>
    </row>
    <row r="101">
      <c r="A101" s="5" t="n">
        <v>202</v>
      </c>
      <c r="B101" s="5" t="inlineStr">
        <is>
          <t>UC-2</t>
        </is>
      </c>
      <c r="C101" s="5" t="inlineStr">
        <is>
          <t>DEL CASTIL MARTIN</t>
        </is>
      </c>
      <c r="D101" s="5" t="inlineStr">
        <is>
          <t>Cochera</t>
        </is>
      </c>
      <c r="E101" s="6" t="n">
        <v>143150.02</v>
      </c>
      <c r="F101" s="6" t="n">
        <v>143150.02</v>
      </c>
      <c r="G101" s="6" t="n">
        <v>0</v>
      </c>
      <c r="H101" s="6" t="n">
        <v>0</v>
      </c>
      <c r="I101" s="6" t="n">
        <v>0</v>
      </c>
      <c r="J101" s="41" t="n">
        <v>0.0042</v>
      </c>
      <c r="K101" s="6" t="n">
        <v>86100</v>
      </c>
      <c r="L101" s="41" t="n">
        <v>0.0476</v>
      </c>
      <c r="M101" s="6" t="n">
        <v>27972.19</v>
      </c>
      <c r="N101" s="41" t="n">
        <v>0</v>
      </c>
      <c r="O101" s="6" t="n">
        <v>0</v>
      </c>
      <c r="P101" s="6" t="n">
        <v>114072.19</v>
      </c>
      <c r="Q101" s="6" t="n">
        <v>1.83</v>
      </c>
      <c r="R101" s="6" t="n">
        <v>114074.02</v>
      </c>
      <c r="S101" s="7" t="n">
        <v>1</v>
      </c>
      <c r="T101" s="40" t="n">
        <v>0</v>
      </c>
      <c r="U101" s="5" t="inlineStr">
        <is>
          <t>Al día</t>
        </is>
      </c>
    </row>
    <row r="102">
      <c r="A102" s="5" t="n">
        <v>203</v>
      </c>
      <c r="B102" s="5" t="inlineStr">
        <is>
          <t>UC-3</t>
        </is>
      </c>
      <c r="C102" s="5" t="inlineStr">
        <is>
          <t>BOLOTNER ISABEL</t>
        </is>
      </c>
      <c r="D102" s="5" t="inlineStr">
        <is>
          <t>Cochera</t>
        </is>
      </c>
      <c r="E102" s="6" t="n">
        <v>143150.03</v>
      </c>
      <c r="F102" s="6" t="n">
        <v>143150.03</v>
      </c>
      <c r="G102" s="6" t="n">
        <v>0</v>
      </c>
      <c r="H102" s="6" t="n">
        <v>0</v>
      </c>
      <c r="I102" s="6" t="n">
        <v>0</v>
      </c>
      <c r="J102" s="41" t="n">
        <v>0.0042</v>
      </c>
      <c r="K102" s="6" t="n">
        <v>86100</v>
      </c>
      <c r="L102" s="41" t="n">
        <v>0.0476</v>
      </c>
      <c r="M102" s="6" t="n">
        <v>27972.19</v>
      </c>
      <c r="N102" s="41" t="n">
        <v>0</v>
      </c>
      <c r="O102" s="6" t="n">
        <v>0</v>
      </c>
      <c r="P102" s="6" t="n">
        <v>114072.19</v>
      </c>
      <c r="Q102" s="6" t="n">
        <v>1.84</v>
      </c>
      <c r="R102" s="6" t="n">
        <v>114074.03</v>
      </c>
      <c r="S102" s="7" t="n">
        <v>1</v>
      </c>
      <c r="T102" s="40" t="n">
        <v>0</v>
      </c>
      <c r="U102" s="5" t="inlineStr">
        <is>
          <t>Al día</t>
        </is>
      </c>
    </row>
    <row r="103">
      <c r="A103" s="5" t="n">
        <v>204</v>
      </c>
      <c r="B103" s="5" t="inlineStr">
        <is>
          <t>UC-4</t>
        </is>
      </c>
      <c r="C103" s="5" t="inlineStr">
        <is>
          <t>CONTRERAS</t>
        </is>
      </c>
      <c r="D103" s="5" t="inlineStr">
        <is>
          <t>Cochera</t>
        </is>
      </c>
      <c r="E103" s="6" t="n">
        <v>143150.04</v>
      </c>
      <c r="F103" s="6" t="n">
        <v>143150.04</v>
      </c>
      <c r="G103" s="6" t="n">
        <v>0</v>
      </c>
      <c r="H103" s="6" t="n">
        <v>0</v>
      </c>
      <c r="I103" s="6" t="n">
        <v>0</v>
      </c>
      <c r="J103" s="41" t="n">
        <v>0.0042</v>
      </c>
      <c r="K103" s="6" t="n">
        <v>86100</v>
      </c>
      <c r="L103" s="41" t="n">
        <v>0.0476</v>
      </c>
      <c r="M103" s="6" t="n">
        <v>27972.19</v>
      </c>
      <c r="N103" s="41" t="n">
        <v>0</v>
      </c>
      <c r="O103" s="6" t="n">
        <v>0</v>
      </c>
      <c r="P103" s="6" t="n">
        <v>114072.19</v>
      </c>
      <c r="Q103" s="6" t="n">
        <v>1.85</v>
      </c>
      <c r="R103" s="6" t="n">
        <v>114074.04</v>
      </c>
      <c r="S103" s="7" t="n">
        <v>1</v>
      </c>
      <c r="T103" s="40" t="n">
        <v>0</v>
      </c>
      <c r="U103" s="5" t="inlineStr">
        <is>
          <t>Al día</t>
        </is>
      </c>
    </row>
    <row r="104">
      <c r="A104" s="5" t="n">
        <v>205</v>
      </c>
      <c r="B104" s="5" t="inlineStr">
        <is>
          <t>UC-5</t>
        </is>
      </c>
      <c r="C104" s="5" t="inlineStr">
        <is>
          <t>ROSANA ACOSTA</t>
        </is>
      </c>
      <c r="D104" s="5" t="inlineStr">
        <is>
          <t>Cochera</t>
        </is>
      </c>
      <c r="E104" s="6" t="n">
        <v>-32352.95</v>
      </c>
      <c r="F104" s="6" t="n">
        <v>0</v>
      </c>
      <c r="G104" s="6" t="n">
        <v>0</v>
      </c>
      <c r="H104" s="42" t="n">
        <v>-32352.95</v>
      </c>
      <c r="I104" s="6" t="n">
        <v>0</v>
      </c>
      <c r="J104" s="41" t="n">
        <v>0.0042</v>
      </c>
      <c r="K104" s="6" t="n">
        <v>86100</v>
      </c>
      <c r="L104" s="41" t="n">
        <v>0.0476</v>
      </c>
      <c r="M104" s="6" t="n">
        <v>27972.19</v>
      </c>
      <c r="N104" s="41" t="n">
        <v>0</v>
      </c>
      <c r="O104" s="6" t="n">
        <v>0</v>
      </c>
      <c r="P104" s="6" t="n">
        <v>114072.19</v>
      </c>
      <c r="Q104" s="6" t="n">
        <v>1.81</v>
      </c>
      <c r="R104" s="6" t="n">
        <v>81721.05</v>
      </c>
      <c r="S104" s="7" t="n"/>
      <c r="T104" s="40" t="n">
        <v>0</v>
      </c>
      <c r="U104" s="5" t="inlineStr">
        <is>
          <t>Saldo a favor</t>
        </is>
      </c>
    </row>
    <row r="105">
      <c r="A105" s="5" t="n">
        <v>206</v>
      </c>
      <c r="B105" s="5" t="inlineStr">
        <is>
          <t>UC-6</t>
        </is>
      </c>
      <c r="C105" s="5" t="inlineStr">
        <is>
          <t>YANG BETTINA</t>
        </is>
      </c>
      <c r="D105" s="5" t="inlineStr">
        <is>
          <t>Cochera</t>
        </is>
      </c>
      <c r="E105" s="6" t="n">
        <v>143150.06</v>
      </c>
      <c r="F105" s="6" t="n">
        <v>143150.06</v>
      </c>
      <c r="G105" s="6" t="n">
        <v>0</v>
      </c>
      <c r="H105" s="6" t="n">
        <v>0</v>
      </c>
      <c r="I105" s="6" t="n">
        <v>0</v>
      </c>
      <c r="J105" s="41" t="n">
        <v>0.0042</v>
      </c>
      <c r="K105" s="6" t="n">
        <v>86100</v>
      </c>
      <c r="L105" s="41" t="n">
        <v>0.0476</v>
      </c>
      <c r="M105" s="6" t="n">
        <v>27972.19</v>
      </c>
      <c r="N105" s="41" t="n">
        <v>0</v>
      </c>
      <c r="O105" s="6" t="n">
        <v>0</v>
      </c>
      <c r="P105" s="6" t="n">
        <v>114072.19</v>
      </c>
      <c r="Q105" s="6" t="n">
        <v>1.87</v>
      </c>
      <c r="R105" s="6" t="n">
        <v>114074.06</v>
      </c>
      <c r="S105" s="7" t="n">
        <v>1</v>
      </c>
      <c r="T105" s="40" t="n">
        <v>0</v>
      </c>
      <c r="U105" s="5" t="inlineStr">
        <is>
          <t>Al día</t>
        </is>
      </c>
    </row>
    <row r="106">
      <c r="A106" s="5" t="n">
        <v>207</v>
      </c>
      <c r="B106" s="5" t="inlineStr">
        <is>
          <t>UC-7</t>
        </is>
      </c>
      <c r="C106" s="5" t="inlineStr">
        <is>
          <t>CARLUCCIO STELLA MARIS</t>
        </is>
      </c>
      <c r="D106" s="5" t="inlineStr">
        <is>
          <t>Cochera</t>
        </is>
      </c>
      <c r="E106" s="6" t="n">
        <v>143150.07</v>
      </c>
      <c r="F106" s="6" t="n">
        <v>143150.07</v>
      </c>
      <c r="G106" s="6" t="n">
        <v>0</v>
      </c>
      <c r="H106" s="6" t="n">
        <v>0</v>
      </c>
      <c r="I106" s="6" t="n">
        <v>0</v>
      </c>
      <c r="J106" s="41" t="n">
        <v>0.0042</v>
      </c>
      <c r="K106" s="6" t="n">
        <v>86100</v>
      </c>
      <c r="L106" s="41" t="n">
        <v>0.0476</v>
      </c>
      <c r="M106" s="6" t="n">
        <v>27972.19</v>
      </c>
      <c r="N106" s="41" t="n">
        <v>0</v>
      </c>
      <c r="O106" s="6" t="n">
        <v>0</v>
      </c>
      <c r="P106" s="6" t="n">
        <v>114072.19</v>
      </c>
      <c r="Q106" s="6" t="n">
        <v>1.88</v>
      </c>
      <c r="R106" s="6" t="n">
        <v>114074.07</v>
      </c>
      <c r="S106" s="7" t="n">
        <v>1</v>
      </c>
      <c r="T106" s="40" t="n">
        <v>0</v>
      </c>
      <c r="U106" s="5" t="inlineStr">
        <is>
          <t>Al día</t>
        </is>
      </c>
    </row>
    <row r="107">
      <c r="A107" s="5" t="n">
        <v>208</v>
      </c>
      <c r="B107" s="5" t="inlineStr">
        <is>
          <t>UC-8</t>
        </is>
      </c>
      <c r="C107" s="5" t="inlineStr">
        <is>
          <t>ROTHER DIEGO ROB</t>
        </is>
      </c>
      <c r="D107" s="5" t="inlineStr">
        <is>
          <t>Cochera</t>
        </is>
      </c>
      <c r="E107" s="6" t="n">
        <v>143150.08</v>
      </c>
      <c r="F107" s="6" t="n">
        <v>143150.08</v>
      </c>
      <c r="G107" s="6" t="n">
        <v>0</v>
      </c>
      <c r="H107" s="6" t="n">
        <v>0</v>
      </c>
      <c r="I107" s="6" t="n">
        <v>0</v>
      </c>
      <c r="J107" s="41" t="n">
        <v>0.0042</v>
      </c>
      <c r="K107" s="6" t="n">
        <v>86100</v>
      </c>
      <c r="L107" s="41" t="n">
        <v>0.0476</v>
      </c>
      <c r="M107" s="6" t="n">
        <v>27972.19</v>
      </c>
      <c r="N107" s="41" t="n">
        <v>0</v>
      </c>
      <c r="O107" s="6" t="n">
        <v>0</v>
      </c>
      <c r="P107" s="6" t="n">
        <v>114072.19</v>
      </c>
      <c r="Q107" s="6" t="n">
        <v>1.89</v>
      </c>
      <c r="R107" s="6" t="n">
        <v>114074.08</v>
      </c>
      <c r="S107" s="7" t="n">
        <v>1</v>
      </c>
      <c r="T107" s="40" t="n">
        <v>0</v>
      </c>
      <c r="U107" s="5" t="inlineStr">
        <is>
          <t>Al día</t>
        </is>
      </c>
    </row>
    <row r="108">
      <c r="A108" s="5" t="n">
        <v>209</v>
      </c>
      <c r="B108" s="5" t="inlineStr">
        <is>
          <t>UC-9</t>
        </is>
      </c>
      <c r="C108" s="5" t="inlineStr">
        <is>
          <t>ROTHER DIEGO ROB</t>
        </is>
      </c>
      <c r="D108" s="5" t="inlineStr">
        <is>
          <t>Cochera</t>
        </is>
      </c>
      <c r="E108" s="6" t="n">
        <v>143150.09</v>
      </c>
      <c r="F108" s="6" t="n">
        <v>143150.09</v>
      </c>
      <c r="G108" s="6" t="n">
        <v>0</v>
      </c>
      <c r="H108" s="6" t="n">
        <v>0</v>
      </c>
      <c r="I108" s="6" t="n">
        <v>0</v>
      </c>
      <c r="J108" s="41" t="n">
        <v>0.0042</v>
      </c>
      <c r="K108" s="6" t="n">
        <v>86100</v>
      </c>
      <c r="L108" s="41" t="n">
        <v>0.0476</v>
      </c>
      <c r="M108" s="6" t="n">
        <v>27972.19</v>
      </c>
      <c r="N108" s="41" t="n">
        <v>0</v>
      </c>
      <c r="O108" s="6" t="n">
        <v>0</v>
      </c>
      <c r="P108" s="6" t="n">
        <v>114072.19</v>
      </c>
      <c r="Q108" s="6" t="n">
        <v>1.9</v>
      </c>
      <c r="R108" s="6" t="n">
        <v>114074.09</v>
      </c>
      <c r="S108" s="7" t="n">
        <v>1</v>
      </c>
      <c r="T108" s="40" t="n">
        <v>0</v>
      </c>
      <c r="U108" s="5" t="inlineStr">
        <is>
          <t>Al día</t>
        </is>
      </c>
    </row>
    <row r="109">
      <c r="A109" s="5" t="n">
        <v>210</v>
      </c>
      <c r="B109" s="5" t="inlineStr">
        <is>
          <t>UC-10</t>
        </is>
      </c>
      <c r="C109" s="5" t="inlineStr">
        <is>
          <t>BERHO</t>
        </is>
      </c>
      <c r="D109" s="5" t="inlineStr">
        <is>
          <t>Cochera</t>
        </is>
      </c>
      <c r="E109" s="6" t="n">
        <v>143150.1</v>
      </c>
      <c r="F109" s="6" t="n">
        <v>143150.1</v>
      </c>
      <c r="G109" s="6" t="n">
        <v>0</v>
      </c>
      <c r="H109" s="6" t="n">
        <v>0</v>
      </c>
      <c r="I109" s="6" t="n">
        <v>0</v>
      </c>
      <c r="J109" s="41" t="n">
        <v>0.0042</v>
      </c>
      <c r="K109" s="6" t="n">
        <v>86100</v>
      </c>
      <c r="L109" s="41" t="n">
        <v>0.0476</v>
      </c>
      <c r="M109" s="6" t="n">
        <v>27972.19</v>
      </c>
      <c r="N109" s="41" t="n">
        <v>0</v>
      </c>
      <c r="O109" s="6" t="n">
        <v>0</v>
      </c>
      <c r="P109" s="6" t="n">
        <v>114072.19</v>
      </c>
      <c r="Q109" s="6" t="n">
        <v>1.91</v>
      </c>
      <c r="R109" s="6" t="n">
        <v>114074.1</v>
      </c>
      <c r="S109" s="7" t="n">
        <v>1</v>
      </c>
      <c r="T109" s="40" t="n">
        <v>0</v>
      </c>
      <c r="U109" s="5" t="inlineStr">
        <is>
          <t>Al día</t>
        </is>
      </c>
    </row>
    <row r="110">
      <c r="A110" s="5" t="n">
        <v>211</v>
      </c>
      <c r="B110" s="5" t="inlineStr">
        <is>
          <t>UC-11</t>
        </is>
      </c>
      <c r="C110" s="5" t="inlineStr">
        <is>
          <t>CLOCK SA</t>
        </is>
      </c>
      <c r="D110" s="5" t="inlineStr">
        <is>
          <t>Cochera</t>
        </is>
      </c>
      <c r="E110" s="6" t="n">
        <v>143150.11</v>
      </c>
      <c r="F110" s="6" t="n">
        <v>143150.11</v>
      </c>
      <c r="G110" s="6" t="n">
        <v>0</v>
      </c>
      <c r="H110" s="6" t="n">
        <v>0</v>
      </c>
      <c r="I110" s="6" t="n">
        <v>0</v>
      </c>
      <c r="J110" s="41" t="n">
        <v>0.0042</v>
      </c>
      <c r="K110" s="6" t="n">
        <v>86100</v>
      </c>
      <c r="L110" s="41" t="n">
        <v>0.0476</v>
      </c>
      <c r="M110" s="6" t="n">
        <v>27972.19</v>
      </c>
      <c r="N110" s="41" t="n">
        <v>0</v>
      </c>
      <c r="O110" s="6" t="n">
        <v>0</v>
      </c>
      <c r="P110" s="6" t="n">
        <v>114072.19</v>
      </c>
      <c r="Q110" s="6" t="n">
        <v>1.92</v>
      </c>
      <c r="R110" s="6" t="n">
        <v>114074.11</v>
      </c>
      <c r="S110" s="7" t="n">
        <v>1</v>
      </c>
      <c r="T110" s="40" t="n">
        <v>0</v>
      </c>
      <c r="U110" s="5" t="inlineStr">
        <is>
          <t>Al día</t>
        </is>
      </c>
    </row>
    <row r="111">
      <c r="A111" s="5" t="n">
        <v>212</v>
      </c>
      <c r="B111" s="5" t="inlineStr">
        <is>
          <t>UC-12</t>
        </is>
      </c>
      <c r="C111" s="5" t="inlineStr">
        <is>
          <t>OCAMPO</t>
        </is>
      </c>
      <c r="D111" s="5" t="inlineStr">
        <is>
          <t>Cochera</t>
        </is>
      </c>
      <c r="E111" s="6" t="n">
        <v>143150.12</v>
      </c>
      <c r="F111" s="6" t="n">
        <v>143150.12</v>
      </c>
      <c r="G111" s="6" t="n">
        <v>0</v>
      </c>
      <c r="H111" s="6" t="n">
        <v>0</v>
      </c>
      <c r="I111" s="6" t="n">
        <v>0</v>
      </c>
      <c r="J111" s="41" t="n">
        <v>0.0042</v>
      </c>
      <c r="K111" s="6" t="n">
        <v>86100</v>
      </c>
      <c r="L111" s="41" t="n">
        <v>0.0476</v>
      </c>
      <c r="M111" s="6" t="n">
        <v>27972.19</v>
      </c>
      <c r="N111" s="41" t="n">
        <v>0</v>
      </c>
      <c r="O111" s="6" t="n">
        <v>0</v>
      </c>
      <c r="P111" s="6" t="n">
        <v>114072.19</v>
      </c>
      <c r="Q111" s="6" t="n">
        <v>1.93</v>
      </c>
      <c r="R111" s="6" t="n">
        <v>114074.12</v>
      </c>
      <c r="S111" s="7" t="n">
        <v>1</v>
      </c>
      <c r="T111" s="40" t="n">
        <v>0</v>
      </c>
      <c r="U111" s="5" t="inlineStr">
        <is>
          <t>Al día</t>
        </is>
      </c>
    </row>
    <row r="112">
      <c r="A112" s="5" t="n">
        <v>213</v>
      </c>
      <c r="B112" s="5" t="inlineStr">
        <is>
          <t>UC-13</t>
        </is>
      </c>
      <c r="C112" s="5" t="inlineStr">
        <is>
          <t>ESCUREDO LUISA</t>
        </is>
      </c>
      <c r="D112" s="5" t="inlineStr">
        <is>
          <t>Cochera</t>
        </is>
      </c>
      <c r="E112" s="6" t="n">
        <v>143150.13</v>
      </c>
      <c r="F112" s="6" t="n">
        <v>143150.13</v>
      </c>
      <c r="G112" s="6" t="n">
        <v>0</v>
      </c>
      <c r="H112" s="6" t="n">
        <v>0</v>
      </c>
      <c r="I112" s="6" t="n">
        <v>0</v>
      </c>
      <c r="J112" s="41" t="n">
        <v>0.0042</v>
      </c>
      <c r="K112" s="6" t="n">
        <v>86100</v>
      </c>
      <c r="L112" s="41" t="n">
        <v>0.0476</v>
      </c>
      <c r="M112" s="6" t="n">
        <v>27972.19</v>
      </c>
      <c r="N112" s="41" t="n">
        <v>0</v>
      </c>
      <c r="O112" s="6" t="n">
        <v>0</v>
      </c>
      <c r="P112" s="6" t="n">
        <v>114072.19</v>
      </c>
      <c r="Q112" s="6" t="n">
        <v>1.94</v>
      </c>
      <c r="R112" s="6" t="n">
        <v>114074.13</v>
      </c>
      <c r="S112" s="7" t="n">
        <v>1</v>
      </c>
      <c r="T112" s="40" t="n">
        <v>0</v>
      </c>
      <c r="U112" s="5" t="inlineStr">
        <is>
          <t>Al día</t>
        </is>
      </c>
    </row>
    <row r="113">
      <c r="A113" s="5" t="n">
        <v>214</v>
      </c>
      <c r="B113" s="5" t="inlineStr">
        <is>
          <t>UC-14</t>
        </is>
      </c>
      <c r="C113" s="5" t="inlineStr">
        <is>
          <t>TASSARA MARIA ANA</t>
        </is>
      </c>
      <c r="D113" s="5" t="inlineStr">
        <is>
          <t>Cochera</t>
        </is>
      </c>
      <c r="E113" s="6" t="n">
        <v>143150.14</v>
      </c>
      <c r="F113" s="6" t="n">
        <v>143150.14</v>
      </c>
      <c r="G113" s="6" t="n">
        <v>0</v>
      </c>
      <c r="H113" s="6" t="n">
        <v>0</v>
      </c>
      <c r="I113" s="6" t="n">
        <v>0</v>
      </c>
      <c r="J113" s="41" t="n">
        <v>0.0042</v>
      </c>
      <c r="K113" s="6" t="n">
        <v>86100</v>
      </c>
      <c r="L113" s="41" t="n">
        <v>0.0476</v>
      </c>
      <c r="M113" s="6" t="n">
        <v>27972.19</v>
      </c>
      <c r="N113" s="41" t="n">
        <v>0</v>
      </c>
      <c r="O113" s="6" t="n">
        <v>0</v>
      </c>
      <c r="P113" s="6" t="n">
        <v>114072.19</v>
      </c>
      <c r="Q113" s="6" t="n">
        <v>1.95</v>
      </c>
      <c r="R113" s="6" t="n">
        <v>114074.14</v>
      </c>
      <c r="S113" s="7" t="n">
        <v>1</v>
      </c>
      <c r="T113" s="40" t="n">
        <v>0</v>
      </c>
      <c r="U113" s="5" t="inlineStr">
        <is>
          <t>Al día</t>
        </is>
      </c>
    </row>
    <row r="114">
      <c r="A114" s="5" t="n">
        <v>215</v>
      </c>
      <c r="B114" s="5" t="inlineStr">
        <is>
          <t>UC-15</t>
        </is>
      </c>
      <c r="C114" s="5" t="inlineStr">
        <is>
          <t>SEGURO EVOLUCION</t>
        </is>
      </c>
      <c r="D114" s="5" t="inlineStr">
        <is>
          <t>Cochera</t>
        </is>
      </c>
      <c r="E114" s="6" t="n">
        <v>149117.15</v>
      </c>
      <c r="F114" s="6" t="n">
        <v>149117.15</v>
      </c>
      <c r="G114" s="6" t="n">
        <v>0</v>
      </c>
      <c r="H114" s="6" t="n">
        <v>0</v>
      </c>
      <c r="I114" s="43" t="n">
        <v>7813.56</v>
      </c>
      <c r="J114" s="41" t="n">
        <v>0.0042</v>
      </c>
      <c r="K114" s="6" t="n">
        <v>86100</v>
      </c>
      <c r="L114" s="41" t="n">
        <v>0.0476</v>
      </c>
      <c r="M114" s="6" t="n">
        <v>27972.19</v>
      </c>
      <c r="N114" s="41" t="n">
        <v>0</v>
      </c>
      <c r="O114" s="6" t="n">
        <v>0</v>
      </c>
      <c r="P114" s="6" t="n">
        <v>114072.19</v>
      </c>
      <c r="Q114" s="6" t="n">
        <v>1.4</v>
      </c>
      <c r="R114" s="6" t="n">
        <v>121887.15</v>
      </c>
      <c r="S114" s="7" t="n">
        <v>1</v>
      </c>
      <c r="T114" s="40" t="n">
        <v>0</v>
      </c>
      <c r="U114" s="5" t="inlineStr">
        <is>
          <t>Al día - pagó fuera de término (recargo)</t>
        </is>
      </c>
    </row>
    <row r="115">
      <c r="A115" s="5" t="n">
        <v>216</v>
      </c>
      <c r="B115" s="5" t="inlineStr">
        <is>
          <t>UC-16</t>
        </is>
      </c>
      <c r="C115" s="5" t="inlineStr">
        <is>
          <t>SEGUROS EVOLUCION</t>
        </is>
      </c>
      <c r="D115" s="5" t="inlineStr">
        <is>
          <t>Cochera</t>
        </is>
      </c>
      <c r="E115" s="6" t="n">
        <v>149117.16</v>
      </c>
      <c r="F115" s="6" t="n">
        <v>149117.16</v>
      </c>
      <c r="G115" s="6" t="n">
        <v>0</v>
      </c>
      <c r="H115" s="6" t="n">
        <v>0</v>
      </c>
      <c r="I115" s="43" t="n">
        <v>7813.56</v>
      </c>
      <c r="J115" s="41" t="n">
        <v>0.0042</v>
      </c>
      <c r="K115" s="6" t="n">
        <v>86100</v>
      </c>
      <c r="L115" s="41" t="n">
        <v>0.0476</v>
      </c>
      <c r="M115" s="6" t="n">
        <v>27972.19</v>
      </c>
      <c r="N115" s="41" t="n">
        <v>0</v>
      </c>
      <c r="O115" s="6" t="n">
        <v>0</v>
      </c>
      <c r="P115" s="6" t="n">
        <v>114072.19</v>
      </c>
      <c r="Q115" s="6" t="n">
        <v>1.41</v>
      </c>
      <c r="R115" s="6" t="n">
        <v>121887.16</v>
      </c>
      <c r="S115" s="7" t="n">
        <v>1</v>
      </c>
      <c r="T115" s="40" t="n">
        <v>0</v>
      </c>
      <c r="U115" s="5" t="inlineStr">
        <is>
          <t>Al día - pagó fuera de término (recargo)</t>
        </is>
      </c>
    </row>
    <row r="116">
      <c r="A116" s="5" t="n">
        <v>217</v>
      </c>
      <c r="B116" s="5" t="inlineStr">
        <is>
          <t>UC-17</t>
        </is>
      </c>
      <c r="C116" s="5" t="inlineStr">
        <is>
          <t>TAUIL CARLOS</t>
        </is>
      </c>
      <c r="D116" s="5" t="inlineStr">
        <is>
          <t>Cochera</t>
        </is>
      </c>
      <c r="E116" s="6" t="n">
        <v>143150.17</v>
      </c>
      <c r="F116" s="6" t="n">
        <v>143150.17</v>
      </c>
      <c r="G116" s="6" t="n">
        <v>0</v>
      </c>
      <c r="H116" s="6" t="n">
        <v>0</v>
      </c>
      <c r="I116" s="6" t="n">
        <v>0</v>
      </c>
      <c r="J116" s="41" t="n">
        <v>0.0042</v>
      </c>
      <c r="K116" s="6" t="n">
        <v>86100</v>
      </c>
      <c r="L116" s="41" t="n">
        <v>0.0476</v>
      </c>
      <c r="M116" s="6" t="n">
        <v>27972.19</v>
      </c>
      <c r="N116" s="41" t="n">
        <v>0</v>
      </c>
      <c r="O116" s="6" t="n">
        <v>0</v>
      </c>
      <c r="P116" s="6" t="n">
        <v>114072.19</v>
      </c>
      <c r="Q116" s="6" t="n">
        <v>1.98</v>
      </c>
      <c r="R116" s="6" t="n">
        <v>114074.17</v>
      </c>
      <c r="S116" s="7" t="n">
        <v>1</v>
      </c>
      <c r="T116" s="40" t="n">
        <v>0</v>
      </c>
      <c r="U116" s="5" t="inlineStr">
        <is>
          <t>Al día</t>
        </is>
      </c>
    </row>
    <row r="117">
      <c r="A117" s="5" t="n">
        <v>218</v>
      </c>
      <c r="B117" s="5" t="inlineStr">
        <is>
          <t>UC-18</t>
        </is>
      </c>
      <c r="C117" s="5" t="inlineStr">
        <is>
          <t>VERCESI LILIANA</t>
        </is>
      </c>
      <c r="D117" s="5" t="inlineStr">
        <is>
          <t>Cochera</t>
        </is>
      </c>
      <c r="E117" s="6" t="n">
        <v>143150.18</v>
      </c>
      <c r="F117" s="6" t="n">
        <v>143150.18</v>
      </c>
      <c r="G117" s="6" t="n">
        <v>0</v>
      </c>
      <c r="H117" s="6" t="n">
        <v>0</v>
      </c>
      <c r="I117" s="6" t="n">
        <v>0</v>
      </c>
      <c r="J117" s="41" t="n">
        <v>0.0042</v>
      </c>
      <c r="K117" s="6" t="n">
        <v>86100</v>
      </c>
      <c r="L117" s="41" t="n">
        <v>0.0476</v>
      </c>
      <c r="M117" s="6" t="n">
        <v>27972.19</v>
      </c>
      <c r="N117" s="41" t="n">
        <v>0</v>
      </c>
      <c r="O117" s="6" t="n">
        <v>0</v>
      </c>
      <c r="P117" s="6" t="n">
        <v>114072.19</v>
      </c>
      <c r="Q117" s="6" t="n">
        <v>1.99</v>
      </c>
      <c r="R117" s="6" t="n">
        <v>114074.18</v>
      </c>
      <c r="S117" s="7" t="n">
        <v>1</v>
      </c>
      <c r="T117" s="40" t="n">
        <v>0</v>
      </c>
      <c r="U117" s="5" t="inlineStr">
        <is>
          <t>Al día</t>
        </is>
      </c>
    </row>
    <row r="118">
      <c r="A118" s="5" t="n">
        <v>219</v>
      </c>
      <c r="B118" s="5" t="inlineStr">
        <is>
          <t>UC-19</t>
        </is>
      </c>
      <c r="C118" s="5" t="inlineStr">
        <is>
          <t>TORRESI RUBENS</t>
        </is>
      </c>
      <c r="D118" s="5" t="inlineStr">
        <is>
          <t>Cochera</t>
        </is>
      </c>
      <c r="E118" s="6" t="n">
        <v>143150.19</v>
      </c>
      <c r="F118" s="6" t="n">
        <v>143150.19</v>
      </c>
      <c r="G118" s="6" t="n">
        <v>0</v>
      </c>
      <c r="H118" s="6" t="n">
        <v>0</v>
      </c>
      <c r="I118" s="6" t="n">
        <v>0</v>
      </c>
      <c r="J118" s="41" t="n">
        <v>0.0042</v>
      </c>
      <c r="K118" s="6" t="n">
        <v>86100</v>
      </c>
      <c r="L118" s="41" t="n">
        <v>0.0476</v>
      </c>
      <c r="M118" s="6" t="n">
        <v>27972.19</v>
      </c>
      <c r="N118" s="41" t="n">
        <v>0</v>
      </c>
      <c r="O118" s="6" t="n">
        <v>0</v>
      </c>
      <c r="P118" s="6" t="n">
        <v>114072.19</v>
      </c>
      <c r="Q118" s="6" t="n">
        <v>2</v>
      </c>
      <c r="R118" s="6" t="n">
        <v>114074.19</v>
      </c>
      <c r="S118" s="7" t="n">
        <v>1</v>
      </c>
      <c r="T118" s="40" t="n">
        <v>0</v>
      </c>
      <c r="U118" s="5" t="inlineStr">
        <is>
          <t>Al día</t>
        </is>
      </c>
    </row>
    <row r="119">
      <c r="A119" s="5" t="n">
        <v>220</v>
      </c>
      <c r="B119" s="5" t="inlineStr">
        <is>
          <t>UC-20</t>
        </is>
      </c>
      <c r="C119" s="5" t="inlineStr">
        <is>
          <t>SEGURO EVOLUCION</t>
        </is>
      </c>
      <c r="D119" s="5" t="inlineStr">
        <is>
          <t>Cochera</t>
        </is>
      </c>
      <c r="E119" s="6" t="n">
        <v>184404.2</v>
      </c>
      <c r="F119" s="6" t="n">
        <v>184404.2</v>
      </c>
      <c r="G119" s="6" t="n">
        <v>0</v>
      </c>
      <c r="H119" s="6" t="n">
        <v>0</v>
      </c>
      <c r="I119" s="43" t="n">
        <v>9578.07</v>
      </c>
      <c r="J119" s="41" t="n">
        <v>0.0042</v>
      </c>
      <c r="K119" s="6" t="n">
        <v>86100</v>
      </c>
      <c r="L119" s="41" t="n">
        <v>0.0476</v>
      </c>
      <c r="M119" s="6" t="n">
        <v>27972.19</v>
      </c>
      <c r="N119" s="41" t="n">
        <v>0</v>
      </c>
      <c r="O119" s="6" t="n">
        <v>0</v>
      </c>
      <c r="P119" s="6" t="n">
        <v>114072.19</v>
      </c>
      <c r="Q119" s="6" t="n">
        <v>1.94</v>
      </c>
      <c r="R119" s="6" t="n">
        <v>123652.2</v>
      </c>
      <c r="S119" s="7" t="n">
        <v>1</v>
      </c>
      <c r="T119" s="40" t="n">
        <v>0</v>
      </c>
      <c r="U119" s="5" t="inlineStr">
        <is>
          <t>Al día - pagó fuera de término (recargo)</t>
        </is>
      </c>
    </row>
    <row r="120">
      <c r="A120" s="5" t="n">
        <v>221</v>
      </c>
      <c r="B120" s="5" t="inlineStr">
        <is>
          <t>UC-21</t>
        </is>
      </c>
      <c r="C120" s="5" t="inlineStr">
        <is>
          <t>TASSARA MARIA ANA</t>
        </is>
      </c>
      <c r="D120" s="5" t="inlineStr">
        <is>
          <t>Cochera</t>
        </is>
      </c>
      <c r="E120" s="6" t="n">
        <v>143150.21</v>
      </c>
      <c r="F120" s="6" t="n">
        <v>143150.21</v>
      </c>
      <c r="G120" s="6" t="n">
        <v>0</v>
      </c>
      <c r="H120" s="6" t="n">
        <v>0</v>
      </c>
      <c r="I120" s="6" t="n">
        <v>0</v>
      </c>
      <c r="J120" s="41" t="n">
        <v>0.0042</v>
      </c>
      <c r="K120" s="6" t="n">
        <v>86100</v>
      </c>
      <c r="L120" s="41" t="n">
        <v>0.0476</v>
      </c>
      <c r="M120" s="6" t="n">
        <v>27972.19</v>
      </c>
      <c r="N120" s="41" t="n">
        <v>0</v>
      </c>
      <c r="O120" s="6" t="n">
        <v>0</v>
      </c>
      <c r="P120" s="6" t="n">
        <v>114072.19</v>
      </c>
      <c r="Q120" s="6" t="n">
        <v>2.02</v>
      </c>
      <c r="R120" s="6" t="n">
        <v>114074.21</v>
      </c>
      <c r="S120" s="7" t="n">
        <v>1</v>
      </c>
      <c r="T120" s="40" t="n">
        <v>0</v>
      </c>
      <c r="U120" s="5" t="inlineStr">
        <is>
          <t>Al día</t>
        </is>
      </c>
    </row>
    <row r="121">
      <c r="A121" s="27" t="inlineStr">
        <is>
          <t>Total</t>
        </is>
      </c>
      <c r="B121" s="35" t="n"/>
      <c r="C121" s="35" t="n"/>
      <c r="D121" s="35" t="n"/>
      <c r="E121" s="28">
        <f>SUM(E5:E120)</f>
        <v/>
      </c>
      <c r="F121" s="28">
        <f>SUM(F5:F120)</f>
        <v/>
      </c>
      <c r="G121" s="28">
        <f>SUM(G5:G120)</f>
        <v/>
      </c>
      <c r="H121" s="28">
        <f>SUM(H5:H120)</f>
        <v/>
      </c>
      <c r="I121" s="28">
        <f>SUM(I5:I120)</f>
        <v/>
      </c>
      <c r="J121" s="45">
        <f>SUM(J5:J120)</f>
        <v/>
      </c>
      <c r="K121" s="28">
        <f>SUM(K5:K120)</f>
        <v/>
      </c>
      <c r="L121" s="45">
        <f>SUM(L5:L120)</f>
        <v/>
      </c>
      <c r="M121" s="28">
        <f>SUM(M5:M120)</f>
        <v/>
      </c>
      <c r="N121" s="45">
        <f>SUM(N5:N120)</f>
        <v/>
      </c>
      <c r="O121" s="28">
        <f>SUM(O5:O120)</f>
        <v/>
      </c>
      <c r="P121" s="28">
        <f>SUM(P5:P120)</f>
        <v/>
      </c>
      <c r="Q121" s="28">
        <f>SUM(Q5:Q120)</f>
        <v/>
      </c>
      <c r="R121" s="28">
        <f>SUM(R5:R120)</f>
        <v/>
      </c>
      <c r="S121" s="35" t="n"/>
      <c r="T121" s="35" t="n"/>
      <c r="U121" s="35" t="n"/>
    </row>
  </sheetData>
  <autoFilter ref="A4:U1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2026-09-03T18:06:10Z</dcterms:created>
  <dcterms:modified xmlns:dcterms="http://purl.org/dc/terms/" xmlns:xsi="http://www.w3.org/2001/XMLSchema-instance" xsi:type="dcterms:W3CDTF">2026-09-03T18:06:10Z</dcterms:modified>
</cp:coreProperties>
</file>